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tam\OneDrive\デスクトップ\"/>
    </mc:Choice>
  </mc:AlternateContent>
  <xr:revisionPtr revIDLastSave="0" documentId="13_ncr:1_{9E71CB0B-A323-4868-BD3A-3DE714FB7230}" xr6:coauthVersionLast="47" xr6:coauthVersionMax="47" xr10:uidLastSave="{00000000-0000-0000-0000-000000000000}"/>
  <bookViews>
    <workbookView xWindow="1950" yWindow="1950" windowWidth="21600" windowHeight="11295" firstSheet="1" activeTab="1" xr2:uid="{00000000-000D-0000-FFFF-FFFF00000000}"/>
  </bookViews>
  <sheets>
    <sheet name="男子結果1日目" sheetId="17" r:id="rId1"/>
    <sheet name="女子結果1日目" sheetId="18" r:id="rId2"/>
    <sheet name="男子結果2日目" sheetId="19" r:id="rId3"/>
    <sheet name="女子結果2日目" sheetId="20" r:id="rId4"/>
    <sheet name="男子勝ち上がり" sheetId="16" r:id="rId5"/>
    <sheet name="女子勝ち上がり" sheetId="14" r:id="rId6"/>
  </sheets>
  <definedNames>
    <definedName name="_xlnm.Print_Area" localSheetId="1">女子結果1日目!$A$1:$K$80</definedName>
    <definedName name="_xlnm.Print_Area" localSheetId="3">女子結果2日目!$A$1:$K$52</definedName>
    <definedName name="_xlnm.Print_Area" localSheetId="5">女子勝ち上がり!$A$1:$U$60</definedName>
    <definedName name="_xlnm.Print_Area" localSheetId="0">男子結果1日目!$A$1:$K$86</definedName>
    <definedName name="_xlnm.Print_Area" localSheetId="2">男子結果2日目!$A$1:$K$52</definedName>
    <definedName name="_xlnm.Print_Area" localSheetId="4">男子勝ち上がり!$A$1:$U$60</definedName>
    <definedName name="参加校数" localSheetId="5">女子勝ち上がり!#REF!</definedName>
    <definedName name="参加校数" localSheetId="4">男子勝ち上がり!#REF!</definedName>
    <definedName name="参加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6" l="1"/>
  <c r="N48" i="16"/>
  <c r="N48" i="14"/>
  <c r="G48" i="14"/>
  <c r="L51" i="14" l="1"/>
  <c r="J51" i="14"/>
  <c r="L50" i="14"/>
  <c r="J50" i="14"/>
  <c r="L49" i="14"/>
  <c r="J49" i="14"/>
  <c r="L48" i="14"/>
  <c r="J48" i="14"/>
  <c r="L47" i="14"/>
  <c r="J47" i="14"/>
  <c r="L33" i="14"/>
  <c r="J33" i="14"/>
  <c r="L32" i="14"/>
  <c r="J32" i="14"/>
  <c r="L31" i="14"/>
  <c r="J31" i="14"/>
  <c r="L30" i="14"/>
  <c r="J30" i="14"/>
  <c r="L29" i="14"/>
  <c r="J29" i="14"/>
  <c r="J33" i="16"/>
  <c r="L33" i="16"/>
  <c r="J50" i="16"/>
  <c r="L50" i="16"/>
  <c r="J51" i="16"/>
  <c r="L51" i="16"/>
  <c r="L48" i="16"/>
  <c r="L49" i="16"/>
  <c r="L47" i="16"/>
  <c r="J48" i="16"/>
  <c r="J49" i="16"/>
  <c r="J47" i="16"/>
  <c r="L32" i="16"/>
  <c r="L31" i="16"/>
  <c r="L30" i="16"/>
  <c r="L29" i="16"/>
  <c r="J32" i="16"/>
  <c r="J31" i="16"/>
  <c r="J30" i="16"/>
  <c r="J29" i="16"/>
  <c r="R29" i="16"/>
  <c r="S29" i="16"/>
  <c r="R33" i="16"/>
  <c r="S33" i="16"/>
  <c r="H74" i="18" l="1"/>
  <c r="G20" i="14" s="1"/>
  <c r="D74" i="18"/>
  <c r="G8" i="14" s="1"/>
  <c r="H67" i="18"/>
  <c r="F22" i="14" s="1"/>
  <c r="D67" i="18"/>
  <c r="F17" i="14" s="1"/>
  <c r="H60" i="18"/>
  <c r="O20" i="14" s="1"/>
  <c r="D60" i="18"/>
  <c r="O8" i="14" s="1"/>
  <c r="H53" i="18"/>
  <c r="P22" i="14" s="1"/>
  <c r="D53" i="18"/>
  <c r="P17" i="14" s="1"/>
  <c r="H81" i="17"/>
  <c r="O20" i="16" s="1"/>
  <c r="D81" i="17"/>
  <c r="O8" i="16" s="1"/>
  <c r="H74" i="17"/>
  <c r="P22" i="16" s="1"/>
  <c r="D74" i="17"/>
  <c r="P17" i="16" s="1"/>
  <c r="H67" i="17"/>
  <c r="P11" i="16" s="1"/>
  <c r="D67" i="17"/>
  <c r="P6" i="16" s="1"/>
  <c r="H60" i="17"/>
  <c r="G43" i="16" s="1"/>
  <c r="D60" i="17"/>
  <c r="G31" i="16" s="1"/>
  <c r="I53" i="18" l="1"/>
  <c r="C53" i="18"/>
  <c r="C60" i="18"/>
  <c r="I60" i="18"/>
  <c r="I60" i="17"/>
  <c r="C60" i="17"/>
  <c r="C81" i="17"/>
  <c r="I81" i="17"/>
  <c r="C74" i="18"/>
  <c r="I74" i="18"/>
  <c r="I74" i="17"/>
  <c r="C74" i="17"/>
  <c r="C67" i="17"/>
  <c r="I67" i="17"/>
  <c r="C67" i="18"/>
  <c r="I67" i="18"/>
  <c r="H53" i="20"/>
  <c r="D53" i="20"/>
  <c r="C53" i="20" s="1"/>
  <c r="H46" i="20"/>
  <c r="D46" i="20"/>
  <c r="C46" i="20" s="1"/>
  <c r="H39" i="20"/>
  <c r="D39" i="20"/>
  <c r="C39" i="20" s="1"/>
  <c r="H32" i="20"/>
  <c r="D32" i="20"/>
  <c r="C32" i="20" s="1"/>
  <c r="H25" i="20"/>
  <c r="M47" i="14" s="1"/>
  <c r="D25" i="20"/>
  <c r="H18" i="20"/>
  <c r="M29" i="14" s="1"/>
  <c r="D18" i="20"/>
  <c r="H11" i="20"/>
  <c r="N37" i="14" s="1"/>
  <c r="D11" i="20"/>
  <c r="H4" i="20"/>
  <c r="H37" i="14" s="1"/>
  <c r="D4" i="20"/>
  <c r="H53" i="19"/>
  <c r="D53" i="19"/>
  <c r="C53" i="19" s="1"/>
  <c r="H46" i="19"/>
  <c r="D46" i="19"/>
  <c r="C46" i="19" s="1"/>
  <c r="H39" i="19"/>
  <c r="D39" i="19"/>
  <c r="C39" i="19" s="1"/>
  <c r="H32" i="19"/>
  <c r="D32" i="19"/>
  <c r="C32" i="19" s="1"/>
  <c r="H25" i="19"/>
  <c r="M47" i="16" s="1"/>
  <c r="D25" i="19"/>
  <c r="I47" i="16" s="1"/>
  <c r="H18" i="19"/>
  <c r="M29" i="16" s="1"/>
  <c r="D18" i="19"/>
  <c r="H11" i="19"/>
  <c r="N37" i="16" s="1"/>
  <c r="D11" i="19"/>
  <c r="H4" i="19"/>
  <c r="H37" i="16" s="1"/>
  <c r="D4" i="19"/>
  <c r="H46" i="18"/>
  <c r="P11" i="14" s="1"/>
  <c r="D46" i="18"/>
  <c r="H39" i="18"/>
  <c r="G43" i="14" s="1"/>
  <c r="D39" i="18"/>
  <c r="H32" i="18"/>
  <c r="F45" i="14" s="1"/>
  <c r="D32" i="18"/>
  <c r="H25" i="18"/>
  <c r="P34" i="14" s="1"/>
  <c r="D25" i="18"/>
  <c r="H18" i="18"/>
  <c r="O43" i="14" s="1"/>
  <c r="D18" i="18"/>
  <c r="H11" i="18"/>
  <c r="F34" i="14" s="1"/>
  <c r="D11" i="18"/>
  <c r="H4" i="18"/>
  <c r="P45" i="14" s="1"/>
  <c r="D4" i="18"/>
  <c r="H53" i="17"/>
  <c r="F34" i="16" s="1"/>
  <c r="D53" i="17"/>
  <c r="H46" i="17"/>
  <c r="F45" i="16" s="1"/>
  <c r="D46" i="17"/>
  <c r="H39" i="17"/>
  <c r="O43" i="16" s="1"/>
  <c r="D39" i="17"/>
  <c r="O31" i="16" s="1"/>
  <c r="H32" i="17"/>
  <c r="P45" i="16" s="1"/>
  <c r="D32" i="17"/>
  <c r="H25" i="17"/>
  <c r="F22" i="16" s="1"/>
  <c r="D25" i="17"/>
  <c r="H18" i="17"/>
  <c r="G20" i="16" s="1"/>
  <c r="D18" i="17"/>
  <c r="H11" i="17"/>
  <c r="P34" i="16" s="1"/>
  <c r="D11" i="17"/>
  <c r="H4" i="17"/>
  <c r="F11" i="16" s="1"/>
  <c r="D4" i="17"/>
  <c r="F6" i="16" s="1"/>
  <c r="C18" i="19" l="1"/>
  <c r="I29" i="16"/>
  <c r="C25" i="20"/>
  <c r="I47" i="14"/>
  <c r="C11" i="19"/>
  <c r="N13" i="16"/>
  <c r="C4" i="19"/>
  <c r="H13" i="16"/>
  <c r="C46" i="18"/>
  <c r="P6" i="14"/>
  <c r="C46" i="17"/>
  <c r="F40" i="16"/>
  <c r="C53" i="17"/>
  <c r="F29" i="16"/>
  <c r="C11" i="20"/>
  <c r="N13" i="14"/>
  <c r="C4" i="20"/>
  <c r="H13" i="14"/>
  <c r="C18" i="20"/>
  <c r="I29" i="14"/>
  <c r="C39" i="18"/>
  <c r="G31" i="14"/>
  <c r="C32" i="17"/>
  <c r="P40" i="16"/>
  <c r="C25" i="17"/>
  <c r="F17" i="16"/>
  <c r="C32" i="18"/>
  <c r="F40" i="14"/>
  <c r="C25" i="18"/>
  <c r="P29" i="14"/>
  <c r="C18" i="17"/>
  <c r="G8" i="16"/>
  <c r="C18" i="18"/>
  <c r="O31" i="14"/>
  <c r="C11" i="17"/>
  <c r="P29" i="16"/>
  <c r="C11" i="18"/>
  <c r="F29" i="14"/>
  <c r="C4" i="18"/>
  <c r="P40" i="14"/>
  <c r="C25" i="19"/>
  <c r="C4" i="17"/>
  <c r="I18" i="20"/>
  <c r="I25" i="20"/>
  <c r="I32" i="20"/>
  <c r="I39" i="20"/>
  <c r="I4" i="20"/>
  <c r="I46" i="20"/>
  <c r="I11" i="20"/>
  <c r="I53" i="20"/>
  <c r="I32" i="19"/>
  <c r="I39" i="19"/>
  <c r="I4" i="19"/>
  <c r="I46" i="19"/>
  <c r="I11" i="19"/>
  <c r="I53" i="19"/>
  <c r="I18" i="19"/>
  <c r="I25" i="19"/>
  <c r="I39" i="18"/>
  <c r="I4" i="18"/>
  <c r="I46" i="18"/>
  <c r="I11" i="18"/>
  <c r="I18" i="18"/>
  <c r="I25" i="18"/>
  <c r="I32" i="18"/>
  <c r="C39" i="17"/>
  <c r="I4" i="17"/>
  <c r="I46" i="17"/>
  <c r="I11" i="17"/>
  <c r="I53" i="17"/>
  <c r="I18" i="17"/>
  <c r="I25" i="17"/>
  <c r="I32" i="17"/>
  <c r="I39" i="17"/>
  <c r="D10" i="16"/>
  <c r="C10" i="16"/>
  <c r="S47" i="16"/>
  <c r="S44" i="16"/>
  <c r="R44" i="16"/>
  <c r="D44" i="16"/>
  <c r="C44" i="16"/>
  <c r="S40" i="16"/>
  <c r="R40" i="16"/>
  <c r="D40" i="16"/>
  <c r="C40" i="16"/>
  <c r="D35" i="16"/>
  <c r="C35" i="16"/>
  <c r="D33" i="16"/>
  <c r="C33" i="16"/>
  <c r="D29" i="16"/>
  <c r="C29" i="16"/>
  <c r="S25" i="16"/>
  <c r="R25" i="16"/>
  <c r="D25" i="16"/>
  <c r="C25" i="16"/>
  <c r="S22" i="16"/>
  <c r="R22" i="16"/>
  <c r="S21" i="16"/>
  <c r="R21" i="16"/>
  <c r="D21" i="16"/>
  <c r="C21" i="16"/>
  <c r="S18" i="16"/>
  <c r="R18" i="16"/>
  <c r="S17" i="16"/>
  <c r="R17" i="16"/>
  <c r="D17" i="16"/>
  <c r="C17" i="16"/>
  <c r="S13" i="16"/>
  <c r="R13" i="16"/>
  <c r="S10" i="16"/>
  <c r="R10" i="16"/>
  <c r="D6" i="16"/>
  <c r="C6" i="16"/>
  <c r="S6" i="16"/>
  <c r="R6" i="16"/>
  <c r="D33" i="14"/>
  <c r="C33" i="14"/>
  <c r="D29" i="14"/>
  <c r="C29" i="14"/>
  <c r="S44" i="14"/>
  <c r="S13" i="14"/>
  <c r="S10" i="14"/>
  <c r="C8" i="14" l="1"/>
  <c r="C17" i="14"/>
  <c r="D8" i="14" l="1"/>
  <c r="R22" i="14"/>
  <c r="R21" i="14"/>
  <c r="S22" i="14"/>
  <c r="S21" i="14"/>
  <c r="R18" i="14"/>
  <c r="R17" i="14"/>
  <c r="S18" i="14"/>
  <c r="S17" i="14"/>
  <c r="R13" i="14"/>
  <c r="D40" i="14" l="1"/>
  <c r="R10" i="14" l="1"/>
  <c r="S25" i="14" l="1"/>
  <c r="R25" i="14"/>
  <c r="S33" i="14"/>
  <c r="R33" i="14"/>
  <c r="D35" i="14" l="1"/>
  <c r="C35" i="14"/>
  <c r="S29" i="14" l="1"/>
  <c r="R6" i="14"/>
  <c r="C44" i="14"/>
  <c r="C40" i="14"/>
  <c r="R29" i="14"/>
  <c r="S6" i="14"/>
  <c r="R44" i="14"/>
  <c r="C21" i="14"/>
  <c r="D21" i="14"/>
  <c r="C25" i="14"/>
  <c r="D25" i="14"/>
  <c r="D17" i="14"/>
  <c r="R40" i="14"/>
  <c r="S40" i="14"/>
  <c r="S47" i="14"/>
  <c r="D44" i="14"/>
</calcChain>
</file>

<file path=xl/sharedStrings.xml><?xml version="1.0" encoding="utf-8"?>
<sst xmlns="http://schemas.openxmlformats.org/spreadsheetml/2006/main" count="494" uniqueCount="155">
  <si>
    <t>西北見</t>
    <rPh sb="0" eb="3">
      <t>ニシキタミ</t>
    </rPh>
    <phoneticPr fontId="1"/>
  </si>
  <si>
    <t>斜網</t>
    <rPh sb="0" eb="1">
      <t>シャ</t>
    </rPh>
    <rPh sb="1" eb="2">
      <t>モウ</t>
    </rPh>
    <phoneticPr fontId="1"/>
  </si>
  <si>
    <t>女子参加校一覧</t>
    <rPh sb="0" eb="2">
      <t>ジョシ</t>
    </rPh>
    <rPh sb="2" eb="4">
      <t>サンカ</t>
    </rPh>
    <rPh sb="4" eb="5">
      <t>コウ</t>
    </rPh>
    <rPh sb="5" eb="7">
      <t>イチラン</t>
    </rPh>
    <phoneticPr fontId="1"/>
  </si>
  <si>
    <t>①　９：００～</t>
    <phoneticPr fontId="1"/>
  </si>
  <si>
    <t>②１０：２０～</t>
    <phoneticPr fontId="1"/>
  </si>
  <si>
    <t>③１１：４０～</t>
    <phoneticPr fontId="1"/>
  </si>
  <si>
    <t>④１３：００～</t>
    <phoneticPr fontId="1"/>
  </si>
  <si>
    <t>⑤１４：２０～</t>
    <phoneticPr fontId="1"/>
  </si>
  <si>
    <t>⑥１５：４０～</t>
    <phoneticPr fontId="1"/>
  </si>
  <si>
    <t>網走第一</t>
    <rPh sb="0" eb="4">
      <t>アバシリダイイチ</t>
    </rPh>
    <phoneticPr fontId="1"/>
  </si>
  <si>
    <t>網走第二</t>
    <rPh sb="0" eb="4">
      <t>アバシリダイニ</t>
    </rPh>
    <phoneticPr fontId="1"/>
  </si>
  <si>
    <t>網走第三</t>
    <rPh sb="0" eb="4">
      <t>アバシリダイサン</t>
    </rPh>
    <phoneticPr fontId="1"/>
  </si>
  <si>
    <t>美幌北</t>
    <rPh sb="0" eb="3">
      <t>ビホロキタ</t>
    </rPh>
    <phoneticPr fontId="1"/>
  </si>
  <si>
    <t>北見南</t>
    <rPh sb="0" eb="3">
      <t>キタミミナミ</t>
    </rPh>
    <phoneticPr fontId="1"/>
  </si>
  <si>
    <t>北見北</t>
    <rPh sb="0" eb="3">
      <t>キタミキタ</t>
    </rPh>
    <phoneticPr fontId="1"/>
  </si>
  <si>
    <t>置戸</t>
    <rPh sb="0" eb="2">
      <t>オケト</t>
    </rPh>
    <phoneticPr fontId="1"/>
  </si>
  <si>
    <t>遠軽</t>
    <rPh sb="0" eb="2">
      <t>エンガル</t>
    </rPh>
    <phoneticPr fontId="1"/>
  </si>
  <si>
    <t>遠軽南</t>
    <rPh sb="0" eb="3">
      <t>エンガルミナミ</t>
    </rPh>
    <phoneticPr fontId="1"/>
  </si>
  <si>
    <t>佐呂間</t>
    <rPh sb="0" eb="3">
      <t>サロマ</t>
    </rPh>
    <phoneticPr fontId="1"/>
  </si>
  <si>
    <t>女満別</t>
    <rPh sb="0" eb="3">
      <t>メマンベツ</t>
    </rPh>
    <phoneticPr fontId="1"/>
  </si>
  <si>
    <t>東相内</t>
    <rPh sb="0" eb="3">
      <t>ヒガシアイノナイ</t>
    </rPh>
    <phoneticPr fontId="1"/>
  </si>
  <si>
    <t>東北見</t>
    <rPh sb="0" eb="3">
      <t>ヒガシキタミ</t>
    </rPh>
    <phoneticPr fontId="1"/>
  </si>
  <si>
    <t>網走市立第二中学校　</t>
    <rPh sb="5" eb="6">
      <t>ニ</t>
    </rPh>
    <phoneticPr fontId="3"/>
  </si>
  <si>
    <t>網走市立第三中学校</t>
  </si>
  <si>
    <t>北見市立南中学校</t>
  </si>
  <si>
    <t>北見市立北中学校</t>
  </si>
  <si>
    <t>北見市立北光中学校</t>
  </si>
  <si>
    <t>北見市立高栄中学校</t>
  </si>
  <si>
    <t>佐呂間町立佐呂間中学校</t>
  </si>
  <si>
    <t>BLOSSOM</t>
  </si>
  <si>
    <t>置戸ジュニアバスケットボールクラブ</t>
  </si>
  <si>
    <t>網走市立第一中学校</t>
  </si>
  <si>
    <t>美幌町立北中学校</t>
  </si>
  <si>
    <t>大空町立女満別中学校</t>
  </si>
  <si>
    <t>北見市立小泉中学校</t>
  </si>
  <si>
    <t>北見市立光西中学校</t>
  </si>
  <si>
    <t>北見市立東相内中学校</t>
  </si>
  <si>
    <t>置戸町立置戸中学校</t>
    <rPh sb="0" eb="2">
      <t>オケト</t>
    </rPh>
    <rPh sb="2" eb="4">
      <t>チョウリツ</t>
    </rPh>
    <rPh sb="4" eb="6">
      <t>オケト</t>
    </rPh>
    <rPh sb="6" eb="9">
      <t>チュウガッコウ</t>
    </rPh>
    <phoneticPr fontId="3"/>
  </si>
  <si>
    <t>遠軽町立遠軽中学校</t>
  </si>
  <si>
    <t>遠軽町立南中学校</t>
  </si>
  <si>
    <t>遠紋</t>
    <rPh sb="0" eb="1">
      <t>オン</t>
    </rPh>
    <rPh sb="1" eb="2">
      <t>モン</t>
    </rPh>
    <phoneticPr fontId="1"/>
  </si>
  <si>
    <t>紋別市立潮見・紋別中学校</t>
    <phoneticPr fontId="1"/>
  </si>
  <si>
    <t>北見市立小泉・端野中学校</t>
    <phoneticPr fontId="1"/>
  </si>
  <si>
    <t>北見市立光西・東相内中学校</t>
    <phoneticPr fontId="1"/>
  </si>
  <si>
    <t>北見市立高栄・留辺蘂中学校</t>
    <phoneticPr fontId="1"/>
  </si>
  <si>
    <t>上湧別・ゆうべつ・佐呂間・紋別潮見</t>
    <phoneticPr fontId="3"/>
  </si>
  <si>
    <t>A3</t>
    <phoneticPr fontId="1"/>
  </si>
  <si>
    <t>A1</t>
    <phoneticPr fontId="1"/>
  </si>
  <si>
    <t>B3</t>
    <phoneticPr fontId="1"/>
  </si>
  <si>
    <t>B4</t>
    <phoneticPr fontId="1"/>
  </si>
  <si>
    <t>A2</t>
    <phoneticPr fontId="1"/>
  </si>
  <si>
    <t>A4</t>
    <phoneticPr fontId="1"/>
  </si>
  <si>
    <t>B1</t>
    <phoneticPr fontId="1"/>
  </si>
  <si>
    <t>B2</t>
    <phoneticPr fontId="1"/>
  </si>
  <si>
    <t>美幌北・美幌・津別町立津別中学校</t>
    <phoneticPr fontId="1"/>
  </si>
  <si>
    <t>遠軽町立遠軽・南中学校</t>
    <phoneticPr fontId="1"/>
  </si>
  <si>
    <t>湧別町立ゆうべつ・上湧別学園</t>
    <rPh sb="9" eb="10">
      <t>カミ</t>
    </rPh>
    <rPh sb="12" eb="14">
      <t>ガクエン</t>
    </rPh>
    <phoneticPr fontId="3"/>
  </si>
  <si>
    <t>│</t>
  </si>
  <si>
    <t>Final</t>
  </si>
  <si>
    <t>三決</t>
    <rPh sb="0" eb="1">
      <t>サン</t>
    </rPh>
    <rPh sb="1" eb="2">
      <t>ケッ</t>
    </rPh>
    <phoneticPr fontId="1"/>
  </si>
  <si>
    <t>A・Bコート</t>
    <phoneticPr fontId="1"/>
  </si>
  <si>
    <t>：訓子府町スポーツセンター</t>
    <rPh sb="1" eb="4">
      <t>クンネップ</t>
    </rPh>
    <rPh sb="4" eb="5">
      <t>チョウ</t>
    </rPh>
    <phoneticPr fontId="1"/>
  </si>
  <si>
    <t>Cコート</t>
    <phoneticPr fontId="1"/>
  </si>
  <si>
    <t>Dコート</t>
    <phoneticPr fontId="1"/>
  </si>
  <si>
    <t>③１２：００～</t>
    <phoneticPr fontId="1"/>
  </si>
  <si>
    <t>④１３：２０～</t>
    <phoneticPr fontId="1"/>
  </si>
  <si>
    <t>：北見市立北中学校</t>
    <phoneticPr fontId="1"/>
  </si>
  <si>
    <t>女満別・網走第一中学校</t>
    <phoneticPr fontId="1"/>
  </si>
  <si>
    <t>斜里・網走第二中学校</t>
    <phoneticPr fontId="1"/>
  </si>
  <si>
    <t>D1</t>
    <phoneticPr fontId="1"/>
  </si>
  <si>
    <t>D4</t>
    <phoneticPr fontId="1"/>
  </si>
  <si>
    <t>B2</t>
    <phoneticPr fontId="1"/>
  </si>
  <si>
    <t>B5</t>
    <phoneticPr fontId="1"/>
  </si>
  <si>
    <t>A5</t>
    <phoneticPr fontId="1"/>
  </si>
  <si>
    <t>B1</t>
    <phoneticPr fontId="1"/>
  </si>
  <si>
    <t>A1</t>
    <phoneticPr fontId="1"/>
  </si>
  <si>
    <t>C1</t>
    <phoneticPr fontId="1"/>
  </si>
  <si>
    <t>C2</t>
    <phoneticPr fontId="1"/>
  </si>
  <si>
    <t>C5</t>
    <phoneticPr fontId="1"/>
  </si>
  <si>
    <t>A3</t>
    <phoneticPr fontId="1"/>
  </si>
  <si>
    <t>B3</t>
    <phoneticPr fontId="1"/>
  </si>
  <si>
    <t>A6</t>
    <phoneticPr fontId="1"/>
  </si>
  <si>
    <t>C3</t>
    <phoneticPr fontId="1"/>
  </si>
  <si>
    <t>C6</t>
    <phoneticPr fontId="1"/>
  </si>
  <si>
    <t>D2</t>
    <phoneticPr fontId="1"/>
  </si>
  <si>
    <t>D3</t>
    <phoneticPr fontId="1"/>
  </si>
  <si>
    <t>D5</t>
    <phoneticPr fontId="1"/>
  </si>
  <si>
    <t>A4</t>
    <phoneticPr fontId="1"/>
  </si>
  <si>
    <t>B4</t>
    <phoneticPr fontId="1"/>
  </si>
  <si>
    <t>B6</t>
    <phoneticPr fontId="1"/>
  </si>
  <si>
    <t>：北見市立高栄中学校</t>
    <rPh sb="1" eb="5">
      <t>キタミシリツ</t>
    </rPh>
    <rPh sb="5" eb="10">
      <t>コウエイチュウガッコウ</t>
    </rPh>
    <rPh sb="7" eb="10">
      <t>チュウガッコウ</t>
    </rPh>
    <phoneticPr fontId="1"/>
  </si>
  <si>
    <t>試合時間（11/15）</t>
    <rPh sb="0" eb="2">
      <t>シアイ</t>
    </rPh>
    <rPh sb="2" eb="4">
      <t>ジカン</t>
    </rPh>
    <phoneticPr fontId="1"/>
  </si>
  <si>
    <t>試合時間（11/16）</t>
    <rPh sb="0" eb="2">
      <t>シアイ</t>
    </rPh>
    <rPh sb="2" eb="4">
      <t>ジカン</t>
    </rPh>
    <phoneticPr fontId="1"/>
  </si>
  <si>
    <t>a2</t>
    <phoneticPr fontId="9" type="noConversion"/>
  </si>
  <si>
    <t>1Ｑ</t>
  </si>
  <si>
    <t>2Ｑ</t>
  </si>
  <si>
    <t>3Ｑ</t>
  </si>
  <si>
    <t>4Ｑ</t>
  </si>
  <si>
    <r>
      <t>O</t>
    </r>
    <r>
      <rPr>
        <sz val="11"/>
        <rFont val="ＭＳ Ｐ明朝"/>
        <family val="1"/>
        <charset val="128"/>
      </rPr>
      <t>T</t>
    </r>
    <phoneticPr fontId="9" type="noConversion"/>
  </si>
  <si>
    <t>a4</t>
    <phoneticPr fontId="9" type="noConversion"/>
  </si>
  <si>
    <t>OT</t>
  </si>
  <si>
    <t>b1</t>
    <phoneticPr fontId="9" type="noConversion"/>
  </si>
  <si>
    <t>b2</t>
    <phoneticPr fontId="9" type="noConversion"/>
  </si>
  <si>
    <t>b4</t>
    <phoneticPr fontId="9" type="noConversion"/>
  </si>
  <si>
    <t>網走第三</t>
    <rPh sb="0" eb="4">
      <t>アバシリダイサン</t>
    </rPh>
    <phoneticPr fontId="11"/>
  </si>
  <si>
    <t>c1</t>
    <phoneticPr fontId="9" type="noConversion"/>
  </si>
  <si>
    <t>小泉・端野</t>
    <rPh sb="0" eb="2">
      <t>コイズミ</t>
    </rPh>
    <rPh sb="3" eb="5">
      <t>タンノ</t>
    </rPh>
    <phoneticPr fontId="11"/>
  </si>
  <si>
    <t>c2</t>
    <phoneticPr fontId="9" type="noConversion"/>
  </si>
  <si>
    <t>c3</t>
    <phoneticPr fontId="9" type="noConversion"/>
  </si>
  <si>
    <t>a1</t>
    <phoneticPr fontId="9" type="noConversion"/>
  </si>
  <si>
    <t>a3</t>
    <phoneticPr fontId="9" type="noConversion"/>
  </si>
  <si>
    <t>a5</t>
    <phoneticPr fontId="9" type="noConversion"/>
  </si>
  <si>
    <t>b3</t>
    <phoneticPr fontId="9" type="noConversion"/>
  </si>
  <si>
    <t>b5</t>
    <phoneticPr fontId="9" type="noConversion"/>
  </si>
  <si>
    <t>c4</t>
    <phoneticPr fontId="9" type="noConversion"/>
  </si>
  <si>
    <t>c5</t>
    <phoneticPr fontId="9" type="noConversion"/>
  </si>
  <si>
    <t>１Ｑ</t>
  </si>
  <si>
    <t>11月15日男子結果</t>
    <phoneticPr fontId="9" type="noConversion"/>
  </si>
  <si>
    <t>11月15日女子結果</t>
    <rPh sb="6" eb="8">
      <t>ｼﾞｮｼ</t>
    </rPh>
    <phoneticPr fontId="9" type="noConversion"/>
  </si>
  <si>
    <t>11月16日男子結果</t>
    <rPh sb="6" eb="8">
      <t>ﾀﾞﾝｼ</t>
    </rPh>
    <rPh sb="8" eb="10">
      <t>ｹｯｶ</t>
    </rPh>
    <phoneticPr fontId="9" type="noConversion"/>
  </si>
  <si>
    <t>11月16日女子結果</t>
    <rPh sb="6" eb="8">
      <t>ｼﾞｮｼ</t>
    </rPh>
    <phoneticPr fontId="9" type="noConversion"/>
  </si>
  <si>
    <t>小泉・端野</t>
    <rPh sb="0" eb="2">
      <t>コイズミ</t>
    </rPh>
    <rPh sb="3" eb="5">
      <t>タンノ</t>
    </rPh>
    <phoneticPr fontId="1"/>
  </si>
  <si>
    <t>北光</t>
    <rPh sb="0" eb="2">
      <t>ホッコウ</t>
    </rPh>
    <phoneticPr fontId="1"/>
  </si>
  <si>
    <t>遠軽・遠軽南</t>
    <rPh sb="0" eb="2">
      <t>エンガル</t>
    </rPh>
    <rPh sb="3" eb="6">
      <t>エンガルミナミ</t>
    </rPh>
    <phoneticPr fontId="1"/>
  </si>
  <si>
    <t>女満別・第一</t>
    <rPh sb="0" eb="3">
      <t>メマンベツ</t>
    </rPh>
    <rPh sb="4" eb="6">
      <t>ダイイチ</t>
    </rPh>
    <phoneticPr fontId="1"/>
  </si>
  <si>
    <t>潮見・紋別</t>
    <rPh sb="0" eb="2">
      <t>シオミ</t>
    </rPh>
    <rPh sb="3" eb="5">
      <t>モンベツ</t>
    </rPh>
    <phoneticPr fontId="1"/>
  </si>
  <si>
    <t>置戸ジュニア</t>
    <rPh sb="0" eb="2">
      <t>オケト</t>
    </rPh>
    <phoneticPr fontId="1"/>
  </si>
  <si>
    <t>ゆうべつ・上湧別</t>
    <rPh sb="5" eb="8">
      <t>カミユウベツ</t>
    </rPh>
    <phoneticPr fontId="1"/>
  </si>
  <si>
    <t>高栄</t>
    <rPh sb="0" eb="2">
      <t>コウエイ</t>
    </rPh>
    <phoneticPr fontId="1"/>
  </si>
  <si>
    <t>光西・東相内</t>
    <rPh sb="0" eb="2">
      <t>ヒカリニシ</t>
    </rPh>
    <rPh sb="3" eb="6">
      <t>ヒガシアイノナイ</t>
    </rPh>
    <phoneticPr fontId="1"/>
  </si>
  <si>
    <t>ＢＬＯＳＳＯＭ</t>
  </si>
  <si>
    <t>ＢＬＯＳＳＯＭ</t>
    <phoneticPr fontId="1"/>
  </si>
  <si>
    <t>美幌北・美幌・津別</t>
    <rPh sb="0" eb="3">
      <t>ビホロキタ</t>
    </rPh>
    <rPh sb="4" eb="6">
      <t>ビホロ</t>
    </rPh>
    <rPh sb="7" eb="9">
      <t>ツベツ</t>
    </rPh>
    <phoneticPr fontId="1"/>
  </si>
  <si>
    <t>a6</t>
    <phoneticPr fontId="9" type="noConversion"/>
  </si>
  <si>
    <t>b6</t>
    <phoneticPr fontId="9" type="noConversion"/>
  </si>
  <si>
    <t>c6</t>
    <phoneticPr fontId="9" type="noConversion"/>
  </si>
  <si>
    <t>d2</t>
    <phoneticPr fontId="9" type="noConversion"/>
  </si>
  <si>
    <t>d3</t>
    <phoneticPr fontId="9" type="noConversion"/>
  </si>
  <si>
    <t>d5</t>
    <phoneticPr fontId="9" type="noConversion"/>
  </si>
  <si>
    <t>決勝</t>
    <rPh sb="0" eb="2">
      <t>ケッショウ</t>
    </rPh>
    <phoneticPr fontId="1"/>
  </si>
  <si>
    <t>３決</t>
    <rPh sb="1" eb="2">
      <t>ケツ</t>
    </rPh>
    <phoneticPr fontId="1"/>
  </si>
  <si>
    <t>d4</t>
    <phoneticPr fontId="9" type="noConversion"/>
  </si>
  <si>
    <t>d1</t>
    <phoneticPr fontId="9" type="noConversion"/>
  </si>
  <si>
    <t>高栄・留辺蘂</t>
    <rPh sb="0" eb="2">
      <t>コウエイ</t>
    </rPh>
    <rPh sb="3" eb="6">
      <t>ルベシベ</t>
    </rPh>
    <phoneticPr fontId="1"/>
  </si>
  <si>
    <t>斜里・第二</t>
    <rPh sb="0" eb="2">
      <t>シャリ</t>
    </rPh>
    <rPh sb="3" eb="5">
      <t>ダイニ</t>
    </rPh>
    <phoneticPr fontId="1"/>
  </si>
  <si>
    <t>光西</t>
    <rPh sb="0" eb="2">
      <t>ヒカリニシ</t>
    </rPh>
    <phoneticPr fontId="1"/>
  </si>
  <si>
    <t>小泉</t>
    <rPh sb="0" eb="2">
      <t>コイズミ</t>
    </rPh>
    <phoneticPr fontId="1"/>
  </si>
  <si>
    <t>上湧別ゆうべつ・佐呂間・潮見</t>
    <rPh sb="0" eb="3">
      <t>カミユウベツ</t>
    </rPh>
    <rPh sb="8" eb="11">
      <t>サロマ</t>
    </rPh>
    <rPh sb="12" eb="14">
      <t>シオミ</t>
    </rPh>
    <phoneticPr fontId="1"/>
  </si>
  <si>
    <t>C4</t>
    <phoneticPr fontId="1"/>
  </si>
  <si>
    <t>-</t>
  </si>
  <si>
    <t>A2</t>
  </si>
  <si>
    <t>上湧別・ゆうべつ・佐呂間・潮見</t>
    <rPh sb="0" eb="3">
      <t>カミユウベツ</t>
    </rPh>
    <rPh sb="9" eb="12">
      <t>サロマ</t>
    </rPh>
    <rPh sb="13" eb="14">
      <t>ウシオ</t>
    </rPh>
    <phoneticPr fontId="1"/>
  </si>
  <si>
    <t>上湧別・ゆうべつ・佐呂間・潮見</t>
    <rPh sb="0" eb="3">
      <t>カミユウベツ</t>
    </rPh>
    <rPh sb="9" eb="12">
      <t>サロマ</t>
    </rPh>
    <rPh sb="13" eb="15">
      <t>シオミ</t>
    </rPh>
    <phoneticPr fontId="1"/>
  </si>
  <si>
    <t>置戸町立置戸中学校</t>
    <rPh sb="0" eb="3">
      <t>オケトチョウ</t>
    </rPh>
    <rPh sb="3" eb="4">
      <t>リツ</t>
    </rPh>
    <rPh sb="4" eb="6">
      <t>オケト</t>
    </rPh>
    <rPh sb="6" eb="9">
      <t>チュウガッコウ</t>
    </rPh>
    <phoneticPr fontId="1"/>
  </si>
  <si>
    <t>小泉・端野中学校</t>
    <rPh sb="0" eb="2">
      <t>コイズミ</t>
    </rPh>
    <rPh sb="3" eb="5">
      <t>タンノ</t>
    </rPh>
    <rPh sb="5" eb="8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</si>
</sst>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i/>
      <u/>
      <sz val="11"/>
      <color indexed="9"/>
      <name val="ＭＳ ゴシック"/>
      <family val="3"/>
      <charset val="128"/>
    </font>
    <font>
      <i/>
      <u/>
      <sz val="11"/>
      <color indexed="63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49" fontId="7" fillId="0" borderId="16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176" fontId="2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quotePrefix="1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9" borderId="0" xfId="1" applyFill="1">
      <alignment vertical="center"/>
    </xf>
    <xf numFmtId="0" fontId="8" fillId="8" borderId="22" xfId="1" applyFill="1" applyBorder="1" applyAlignment="1">
      <alignment horizontal="center" vertical="center"/>
    </xf>
    <xf numFmtId="0" fontId="8" fillId="8" borderId="22" xfId="1" applyFill="1" applyBorder="1">
      <alignment vertical="center"/>
    </xf>
    <xf numFmtId="0" fontId="10" fillId="9" borderId="0" xfId="1" applyFont="1" applyFill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" xfId="0" quotePrefix="1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8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0" borderId="0" xfId="0" quotePrefix="1" applyNumberFormat="1" applyFont="1" applyAlignment="1">
      <alignment vertical="center" shrinkToFit="1"/>
    </xf>
    <xf numFmtId="0" fontId="2" fillId="0" borderId="3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0" fillId="8" borderId="20" xfId="1" applyFont="1" applyFill="1" applyBorder="1" applyAlignment="1">
      <alignment horizontal="distributed" vertical="center" wrapText="1"/>
    </xf>
    <xf numFmtId="0" fontId="10" fillId="8" borderId="24" xfId="1" applyFont="1" applyFill="1" applyBorder="1" applyAlignment="1">
      <alignment horizontal="distributed" vertical="center"/>
    </xf>
    <xf numFmtId="0" fontId="10" fillId="8" borderId="25" xfId="1" applyFont="1" applyFill="1" applyBorder="1" applyAlignment="1">
      <alignment horizontal="distributed" vertical="center"/>
    </xf>
    <xf numFmtId="0" fontId="8" fillId="8" borderId="21" xfId="1" applyFill="1" applyBorder="1" applyAlignment="1">
      <alignment horizontal="center" vertical="center"/>
    </xf>
    <xf numFmtId="0" fontId="8" fillId="8" borderId="22" xfId="1" applyFill="1" applyBorder="1" applyAlignment="1">
      <alignment horizontal="center" vertical="center"/>
    </xf>
    <xf numFmtId="0" fontId="8" fillId="8" borderId="23" xfId="1" applyFill="1" applyBorder="1" applyAlignment="1">
      <alignment horizontal="center" vertical="center"/>
    </xf>
    <xf numFmtId="0" fontId="10" fillId="8" borderId="24" xfId="1" applyFont="1" applyFill="1" applyBorder="1" applyAlignment="1">
      <alignment horizontal="distributed" vertical="center" wrapText="1"/>
    </xf>
    <xf numFmtId="0" fontId="10" fillId="8" borderId="25" xfId="1" applyFont="1" applyFill="1" applyBorder="1" applyAlignment="1">
      <alignment horizontal="distributed" vertical="center" wrapText="1"/>
    </xf>
    <xf numFmtId="0" fontId="10" fillId="8" borderId="26" xfId="1" applyFont="1" applyFill="1" applyBorder="1" applyAlignment="1">
      <alignment horizontal="distributed" vertical="center" wrapText="1"/>
    </xf>
    <xf numFmtId="0" fontId="10" fillId="8" borderId="0" xfId="1" applyFont="1" applyFill="1" applyAlignment="1">
      <alignment horizontal="distributed" vertical="center"/>
    </xf>
    <xf numFmtId="0" fontId="10" fillId="8" borderId="27" xfId="1" applyFont="1" applyFill="1" applyBorder="1" applyAlignment="1">
      <alignment horizontal="distributed" vertical="center"/>
    </xf>
    <xf numFmtId="0" fontId="10" fillId="8" borderId="0" xfId="1" applyFont="1" applyFill="1" applyAlignment="1">
      <alignment horizontal="distributed" vertical="center" wrapText="1"/>
    </xf>
    <xf numFmtId="0" fontId="10" fillId="8" borderId="27" xfId="1" applyFont="1" applyFill="1" applyBorder="1" applyAlignment="1">
      <alignment horizontal="distributed" vertical="center" wrapText="1"/>
    </xf>
    <xf numFmtId="176" fontId="2" fillId="0" borderId="0" xfId="0" quotePrefix="1" applyNumberFormat="1" applyFont="1" applyAlignment="1">
      <alignment horizontal="center" vertical="center"/>
    </xf>
    <xf numFmtId="176" fontId="2" fillId="0" borderId="0" xfId="0" quotePrefix="1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A0BB83D8-7A9D-48A1-8E6D-DACB619F167D}"/>
  </cellStyles>
  <dxfs count="32"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20</xdr:col>
      <xdr:colOff>238125</xdr:colOff>
      <xdr:row>4</xdr:row>
      <xdr:rowOff>19050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92BBC75C-7AB7-4626-A12E-21275DAFF7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47625"/>
          <a:ext cx="10763250" cy="752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40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回北見地区中学校バスケットボール新人大会</a:t>
          </a:r>
          <a:r>
            <a:rPr lang="en-US" altLang="ja-JP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effectLst/>
              <a:latin typeface="+mn-lt"/>
              <a:ea typeface="+mn-ea"/>
              <a:cs typeface="+mn-cs"/>
            </a:rPr>
            <a:t>結果</a:t>
          </a:r>
          <a:r>
            <a:rPr lang="ja-JP" altLang="ja-JP" sz="1100"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latin typeface="+mn-lt"/>
              <a:ea typeface="+mn-ea"/>
              <a:cs typeface="+mn-cs"/>
            </a:rPr>
            <a:t>男子</a:t>
          </a:r>
          <a:r>
            <a:rPr lang="ja-JP" altLang="ja-JP" sz="1100">
              <a:latin typeface="+mn-lt"/>
              <a:ea typeface="+mn-ea"/>
              <a:cs typeface="+mn-cs"/>
            </a:rPr>
            <a:t>）</a:t>
          </a:r>
          <a:endParaRPr lang="ja-JP" altLang="ja-JP" sz="3600"/>
        </a:p>
      </xdr:txBody>
    </xdr:sp>
    <xdr:clientData/>
  </xdr:twoCellAnchor>
  <xdr:twoCellAnchor>
    <xdr:from>
      <xdr:col>12</xdr:col>
      <xdr:colOff>257175</xdr:colOff>
      <xdr:row>47</xdr:row>
      <xdr:rowOff>0</xdr:rowOff>
    </xdr:from>
    <xdr:to>
      <xdr:col>12</xdr:col>
      <xdr:colOff>257175</xdr:colOff>
      <xdr:row>47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33137A8E-92CE-48CF-9594-FDCD2CD9A48C}"/>
            </a:ext>
          </a:extLst>
        </xdr:cNvPr>
        <xdr:cNvSpPr>
          <a:spLocks noChangeShapeType="1"/>
        </xdr:cNvSpPr>
      </xdr:nvSpPr>
      <xdr:spPr bwMode="auto">
        <a:xfrm>
          <a:off x="593407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20</xdr:col>
      <xdr:colOff>238125</xdr:colOff>
      <xdr:row>4</xdr:row>
      <xdr:rowOff>19050</xdr:rowOff>
    </xdr:to>
    <xdr:sp macro="" textlink="">
      <xdr:nvSpPr>
        <xdr:cNvPr id="13313" name="WordArt 1">
          <a:extLst>
            <a:ext uri="{FF2B5EF4-FFF2-40B4-BE49-F238E27FC236}">
              <a16:creationId xmlns:a16="http://schemas.microsoft.com/office/drawing/2014/main" id="{00000000-0008-0000-0000-000001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47625"/>
          <a:ext cx="10763250" cy="752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40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回北見地区中学校バスケットボール新人大会　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結果</a:t>
          </a:r>
          <a:r>
            <a:rPr lang="ja-JP" altLang="ja-JP" sz="1100">
              <a:latin typeface="+mn-lt"/>
              <a:ea typeface="+mn-ea"/>
              <a:cs typeface="+mn-cs"/>
            </a:rPr>
            <a:t>（女子）</a:t>
          </a:r>
          <a:endParaRPr lang="ja-JP" altLang="ja-JP" sz="3600"/>
        </a:p>
      </xdr:txBody>
    </xdr:sp>
    <xdr:clientData/>
  </xdr:twoCellAnchor>
  <xdr:twoCellAnchor>
    <xdr:from>
      <xdr:col>9</xdr:col>
      <xdr:colOff>228600</xdr:colOff>
      <xdr:row>51</xdr:row>
      <xdr:rowOff>0</xdr:rowOff>
    </xdr:from>
    <xdr:to>
      <xdr:col>9</xdr:col>
      <xdr:colOff>228600</xdr:colOff>
      <xdr:row>51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 flipV="1">
          <a:off x="49720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257175</xdr:colOff>
      <xdr:row>49</xdr:row>
      <xdr:rowOff>0</xdr:rowOff>
    </xdr:from>
    <xdr:to>
      <xdr:col>12</xdr:col>
      <xdr:colOff>257175</xdr:colOff>
      <xdr:row>49</xdr:row>
      <xdr:rowOff>0</xdr:rowOff>
    </xdr:to>
    <xdr:sp macro="" textlink="">
      <xdr:nvSpPr>
        <xdr:cNvPr id="1031" name="Line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5934075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257175</xdr:colOff>
      <xdr:row>47</xdr:row>
      <xdr:rowOff>0</xdr:rowOff>
    </xdr:from>
    <xdr:to>
      <xdr:col>12</xdr:col>
      <xdr:colOff>257175</xdr:colOff>
      <xdr:row>47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9130F07B-1045-467F-802E-D6FF7E6905D9}"/>
            </a:ext>
          </a:extLst>
        </xdr:cNvPr>
        <xdr:cNvSpPr>
          <a:spLocks noChangeShapeType="1"/>
        </xdr:cNvSpPr>
      </xdr:nvSpPr>
      <xdr:spPr bwMode="auto">
        <a:xfrm>
          <a:off x="6600825" y="7000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E566-8B46-455F-9465-0B061A152A06}">
  <sheetPr>
    <tabColor indexed="35"/>
  </sheetPr>
  <dimension ref="A1:L86"/>
  <sheetViews>
    <sheetView view="pageBreakPreview" zoomScaleNormal="100" zoomScaleSheetLayoutView="100" workbookViewId="0">
      <selection activeCell="J67" sqref="J67:J71"/>
    </sheetView>
  </sheetViews>
  <sheetFormatPr defaultColWidth="9" defaultRowHeight="13.5" x14ac:dyDescent="0.15"/>
  <cols>
    <col min="1" max="1" width="9" style="67" customWidth="1"/>
    <col min="2" max="2" width="16.25" style="67" customWidth="1"/>
    <col min="3" max="3" width="3" style="67" customWidth="1"/>
    <col min="4" max="4" width="5.75" style="67" customWidth="1"/>
    <col min="5" max="7" width="4.25" style="67" customWidth="1"/>
    <col min="8" max="8" width="5.75" style="67" customWidth="1"/>
    <col min="9" max="9" width="3" style="67" customWidth="1"/>
    <col min="10" max="10" width="16.25" style="67" customWidth="1"/>
    <col min="11" max="11" width="9" style="67" customWidth="1"/>
    <col min="12" max="16384" width="9" style="67"/>
  </cols>
  <sheetData>
    <row r="1" spans="1:12" ht="14.25" customHeight="1" x14ac:dyDescent="0.15">
      <c r="B1" s="67" t="s">
        <v>117</v>
      </c>
    </row>
    <row r="3" spans="1:12" ht="14.25" customHeight="1" thickBot="1" x14ac:dyDescent="0.2"/>
    <row r="4" spans="1:12" ht="15" customHeight="1" thickTop="1" thickBot="1" x14ac:dyDescent="0.2">
      <c r="A4" s="67" t="s">
        <v>110</v>
      </c>
      <c r="B4" s="121" t="s">
        <v>106</v>
      </c>
      <c r="C4" s="124" t="str">
        <f>IF(D4&gt;H4,"○","")</f>
        <v>○</v>
      </c>
      <c r="D4" s="125">
        <f>SUM(E4:E8)</f>
        <v>96</v>
      </c>
      <c r="E4" s="69">
        <v>34</v>
      </c>
      <c r="F4" s="68" t="s">
        <v>94</v>
      </c>
      <c r="G4" s="69">
        <v>3</v>
      </c>
      <c r="H4" s="125">
        <f>SUM(G4:G8)</f>
        <v>23</v>
      </c>
      <c r="I4" s="126" t="str">
        <f>IF(H4&gt;D4,"○","")</f>
        <v/>
      </c>
      <c r="J4" s="121" t="s">
        <v>10</v>
      </c>
      <c r="L4" s="67" t="s">
        <v>121</v>
      </c>
    </row>
    <row r="5" spans="1:12" ht="15" customHeight="1" thickTop="1" thickBot="1" x14ac:dyDescent="0.2">
      <c r="B5" s="122"/>
      <c r="C5" s="124"/>
      <c r="D5" s="125"/>
      <c r="E5" s="69">
        <v>21</v>
      </c>
      <c r="F5" s="68" t="s">
        <v>95</v>
      </c>
      <c r="G5" s="69">
        <v>8</v>
      </c>
      <c r="H5" s="125"/>
      <c r="I5" s="126"/>
      <c r="J5" s="122"/>
      <c r="L5" s="67" t="s">
        <v>10</v>
      </c>
    </row>
    <row r="6" spans="1:12" ht="15" customHeight="1" thickTop="1" thickBot="1" x14ac:dyDescent="0.2">
      <c r="B6" s="122"/>
      <c r="C6" s="124"/>
      <c r="D6" s="125"/>
      <c r="E6" s="69">
        <v>23</v>
      </c>
      <c r="F6" s="68" t="s">
        <v>96</v>
      </c>
      <c r="G6" s="69">
        <v>3</v>
      </c>
      <c r="H6" s="125"/>
      <c r="I6" s="126"/>
      <c r="J6" s="122"/>
      <c r="L6" s="67" t="s">
        <v>124</v>
      </c>
    </row>
    <row r="7" spans="1:12" ht="15" customHeight="1" thickTop="1" thickBot="1" x14ac:dyDescent="0.2">
      <c r="B7" s="122"/>
      <c r="C7" s="124"/>
      <c r="D7" s="125"/>
      <c r="E7" s="69">
        <v>18</v>
      </c>
      <c r="F7" s="68" t="s">
        <v>97</v>
      </c>
      <c r="G7" s="69">
        <v>9</v>
      </c>
      <c r="H7" s="125"/>
      <c r="I7" s="126"/>
      <c r="J7" s="122"/>
      <c r="L7" s="67" t="s">
        <v>13</v>
      </c>
    </row>
    <row r="8" spans="1:12" ht="15" customHeight="1" thickTop="1" thickBot="1" x14ac:dyDescent="0.2">
      <c r="B8" s="123"/>
      <c r="C8" s="124"/>
      <c r="D8" s="125"/>
      <c r="E8" s="69"/>
      <c r="F8" s="68" t="s">
        <v>98</v>
      </c>
      <c r="G8" s="69"/>
      <c r="H8" s="125"/>
      <c r="I8" s="126"/>
      <c r="J8" s="123"/>
      <c r="L8" s="67" t="s">
        <v>126</v>
      </c>
    </row>
    <row r="9" spans="1:12" ht="14.25" customHeight="1" thickTop="1" x14ac:dyDescent="0.15">
      <c r="L9" s="67" t="s">
        <v>11</v>
      </c>
    </row>
    <row r="10" spans="1:12" ht="14.25" customHeight="1" thickBot="1" x14ac:dyDescent="0.2">
      <c r="L10" s="67" t="s">
        <v>127</v>
      </c>
    </row>
    <row r="11" spans="1:12" ht="15" customHeight="1" thickTop="1" thickBot="1" x14ac:dyDescent="0.2">
      <c r="A11" s="67" t="s">
        <v>99</v>
      </c>
      <c r="B11" s="121" t="s">
        <v>122</v>
      </c>
      <c r="C11" s="124" t="str">
        <f>IF(D11&gt;H11,"○","")</f>
        <v/>
      </c>
      <c r="D11" s="125">
        <f>SUM(E11:E15)</f>
        <v>47</v>
      </c>
      <c r="E11" s="69">
        <v>0</v>
      </c>
      <c r="F11" s="68" t="s">
        <v>94</v>
      </c>
      <c r="G11" s="69">
        <v>20</v>
      </c>
      <c r="H11" s="125">
        <f>SUM(G11:G15)</f>
        <v>48</v>
      </c>
      <c r="I11" s="126" t="str">
        <f>IF(H11&gt;D11,"○","")</f>
        <v>○</v>
      </c>
      <c r="J11" s="121" t="s">
        <v>123</v>
      </c>
      <c r="L11" s="67" t="s">
        <v>14</v>
      </c>
    </row>
    <row r="12" spans="1:12" ht="15" customHeight="1" thickTop="1" thickBot="1" x14ac:dyDescent="0.2">
      <c r="B12" s="122"/>
      <c r="C12" s="124"/>
      <c r="D12" s="125"/>
      <c r="E12" s="69">
        <v>5</v>
      </c>
      <c r="F12" s="68" t="s">
        <v>95</v>
      </c>
      <c r="G12" s="69">
        <v>7</v>
      </c>
      <c r="H12" s="125"/>
      <c r="I12" s="126"/>
      <c r="J12" s="122"/>
      <c r="L12" s="67" t="s">
        <v>18</v>
      </c>
    </row>
    <row r="13" spans="1:12" ht="15" customHeight="1" thickTop="1" thickBot="1" x14ac:dyDescent="0.2">
      <c r="B13" s="122"/>
      <c r="C13" s="124"/>
      <c r="D13" s="125"/>
      <c r="E13" s="69">
        <v>29</v>
      </c>
      <c r="F13" s="68" t="s">
        <v>96</v>
      </c>
      <c r="G13" s="69">
        <v>8</v>
      </c>
      <c r="H13" s="125"/>
      <c r="I13" s="126"/>
      <c r="J13" s="122"/>
      <c r="L13" s="67" t="s">
        <v>128</v>
      </c>
    </row>
    <row r="14" spans="1:12" ht="15" customHeight="1" thickTop="1" thickBot="1" x14ac:dyDescent="0.2">
      <c r="B14" s="122"/>
      <c r="C14" s="124"/>
      <c r="D14" s="125"/>
      <c r="E14" s="69">
        <v>10</v>
      </c>
      <c r="F14" s="68" t="s">
        <v>97</v>
      </c>
      <c r="G14" s="69">
        <v>9</v>
      </c>
      <c r="H14" s="125"/>
      <c r="I14" s="126"/>
      <c r="J14" s="122"/>
      <c r="L14" s="67" t="s">
        <v>129</v>
      </c>
    </row>
    <row r="15" spans="1:12" ht="15" customHeight="1" thickTop="1" thickBot="1" x14ac:dyDescent="0.2">
      <c r="B15" s="123"/>
      <c r="C15" s="124"/>
      <c r="D15" s="125"/>
      <c r="E15" s="69">
        <v>3</v>
      </c>
      <c r="F15" s="68" t="s">
        <v>100</v>
      </c>
      <c r="G15" s="69">
        <v>4</v>
      </c>
      <c r="H15" s="125"/>
      <c r="I15" s="126"/>
      <c r="J15" s="123"/>
      <c r="L15" s="67" t="s">
        <v>131</v>
      </c>
    </row>
    <row r="16" spans="1:12" ht="14.25" customHeight="1" thickTop="1" x14ac:dyDescent="0.15">
      <c r="L16" s="67" t="s">
        <v>122</v>
      </c>
    </row>
    <row r="17" spans="1:12" ht="14.25" customHeight="1" thickBot="1" x14ac:dyDescent="0.2">
      <c r="L17" s="67" t="s">
        <v>123</v>
      </c>
    </row>
    <row r="18" spans="1:12" ht="15" customHeight="1" thickTop="1" thickBot="1" x14ac:dyDescent="0.2">
      <c r="A18" s="67" t="s">
        <v>133</v>
      </c>
      <c r="B18" s="121" t="s">
        <v>121</v>
      </c>
      <c r="C18" s="124" t="str">
        <f>IF(D18&gt;H18,"○","")</f>
        <v>○</v>
      </c>
      <c r="D18" s="125">
        <f>SUM(E18:E22)</f>
        <v>88</v>
      </c>
      <c r="E18" s="69">
        <v>20</v>
      </c>
      <c r="F18" s="68" t="s">
        <v>94</v>
      </c>
      <c r="G18" s="69">
        <v>4</v>
      </c>
      <c r="H18" s="125">
        <f>SUM(G18:G22)</f>
        <v>38</v>
      </c>
      <c r="I18" s="126" t="str">
        <f>IF(H18&gt;D18,"○","")</f>
        <v/>
      </c>
      <c r="J18" s="121" t="s">
        <v>13</v>
      </c>
      <c r="L18" s="67" t="s">
        <v>125</v>
      </c>
    </row>
    <row r="19" spans="1:12" ht="15" customHeight="1" thickTop="1" thickBot="1" x14ac:dyDescent="0.2">
      <c r="B19" s="122"/>
      <c r="C19" s="124"/>
      <c r="D19" s="125"/>
      <c r="E19" s="69">
        <v>29</v>
      </c>
      <c r="F19" s="68" t="s">
        <v>95</v>
      </c>
      <c r="G19" s="69">
        <v>7</v>
      </c>
      <c r="H19" s="125"/>
      <c r="I19" s="126"/>
      <c r="J19" s="122"/>
      <c r="L19" s="67" t="s">
        <v>132</v>
      </c>
    </row>
    <row r="20" spans="1:12" ht="15" customHeight="1" thickTop="1" thickBot="1" x14ac:dyDescent="0.2">
      <c r="B20" s="122"/>
      <c r="C20" s="124"/>
      <c r="D20" s="125"/>
      <c r="E20" s="69">
        <v>21</v>
      </c>
      <c r="F20" s="68" t="s">
        <v>96</v>
      </c>
      <c r="G20" s="69">
        <v>9</v>
      </c>
      <c r="H20" s="125"/>
      <c r="I20" s="126"/>
      <c r="J20" s="122"/>
    </row>
    <row r="21" spans="1:12" ht="15" customHeight="1" thickTop="1" thickBot="1" x14ac:dyDescent="0.2">
      <c r="B21" s="122"/>
      <c r="C21" s="124"/>
      <c r="D21" s="125"/>
      <c r="E21" s="69">
        <v>18</v>
      </c>
      <c r="F21" s="68" t="s">
        <v>97</v>
      </c>
      <c r="G21" s="69">
        <v>18</v>
      </c>
      <c r="H21" s="125"/>
      <c r="I21" s="126"/>
      <c r="J21" s="122"/>
    </row>
    <row r="22" spans="1:12" ht="15" customHeight="1" thickTop="1" thickBot="1" x14ac:dyDescent="0.2">
      <c r="B22" s="123"/>
      <c r="C22" s="124"/>
      <c r="D22" s="125"/>
      <c r="E22" s="69"/>
      <c r="F22" s="68" t="s">
        <v>100</v>
      </c>
      <c r="G22" s="69"/>
      <c r="H22" s="125"/>
      <c r="I22" s="126"/>
      <c r="J22" s="123"/>
    </row>
    <row r="23" spans="1:12" ht="14.25" customHeight="1" thickTop="1" x14ac:dyDescent="0.15"/>
    <row r="24" spans="1:12" ht="14.25" customHeight="1" thickBot="1" x14ac:dyDescent="0.2"/>
    <row r="25" spans="1:12" ht="15" customHeight="1" thickTop="1" thickBot="1" x14ac:dyDescent="0.2">
      <c r="A25" s="67" t="s">
        <v>112</v>
      </c>
      <c r="B25" s="121" t="s">
        <v>124</v>
      </c>
      <c r="C25" s="124" t="str">
        <f>IF(D25&gt;H25,"○","")</f>
        <v/>
      </c>
      <c r="D25" s="125">
        <f>SUM(E25:E29)</f>
        <v>41</v>
      </c>
      <c r="E25" s="69">
        <v>12</v>
      </c>
      <c r="F25" s="68" t="s">
        <v>94</v>
      </c>
      <c r="G25" s="69">
        <v>17</v>
      </c>
      <c r="H25" s="125">
        <f>SUM(G25:G29)</f>
        <v>59</v>
      </c>
      <c r="I25" s="126" t="str">
        <f>IF(H25&gt;D25,"○","")</f>
        <v>○</v>
      </c>
      <c r="J25" s="121" t="s">
        <v>13</v>
      </c>
    </row>
    <row r="26" spans="1:12" ht="15" customHeight="1" thickTop="1" thickBot="1" x14ac:dyDescent="0.2">
      <c r="B26" s="122"/>
      <c r="C26" s="124"/>
      <c r="D26" s="125"/>
      <c r="E26" s="69">
        <v>6</v>
      </c>
      <c r="F26" s="68" t="s">
        <v>95</v>
      </c>
      <c r="G26" s="69">
        <v>13</v>
      </c>
      <c r="H26" s="125"/>
      <c r="I26" s="126"/>
      <c r="J26" s="122"/>
    </row>
    <row r="27" spans="1:12" ht="15" customHeight="1" thickTop="1" thickBot="1" x14ac:dyDescent="0.2">
      <c r="B27" s="122"/>
      <c r="C27" s="124"/>
      <c r="D27" s="125"/>
      <c r="E27" s="69">
        <v>11</v>
      </c>
      <c r="F27" s="68" t="s">
        <v>96</v>
      </c>
      <c r="G27" s="69">
        <v>17</v>
      </c>
      <c r="H27" s="125"/>
      <c r="I27" s="126"/>
      <c r="J27" s="122"/>
    </row>
    <row r="28" spans="1:12" ht="15" customHeight="1" thickTop="1" thickBot="1" x14ac:dyDescent="0.2">
      <c r="B28" s="122"/>
      <c r="C28" s="124"/>
      <c r="D28" s="125"/>
      <c r="E28" s="69">
        <v>12</v>
      </c>
      <c r="F28" s="68" t="s">
        <v>97</v>
      </c>
      <c r="G28" s="69">
        <v>12</v>
      </c>
      <c r="H28" s="125"/>
      <c r="I28" s="126"/>
      <c r="J28" s="122"/>
    </row>
    <row r="29" spans="1:12" ht="15" customHeight="1" thickTop="1" thickBot="1" x14ac:dyDescent="0.2">
      <c r="B29" s="123"/>
      <c r="C29" s="124"/>
      <c r="D29" s="125"/>
      <c r="E29" s="69"/>
      <c r="F29" s="68" t="s">
        <v>100</v>
      </c>
      <c r="G29" s="69"/>
      <c r="H29" s="125"/>
      <c r="I29" s="126"/>
      <c r="J29" s="123"/>
    </row>
    <row r="30" spans="1:12" ht="14.25" customHeight="1" thickTop="1" x14ac:dyDescent="0.15"/>
    <row r="31" spans="1:12" ht="14.25" customHeight="1" thickBot="1" x14ac:dyDescent="0.2"/>
    <row r="32" spans="1:12" ht="15" customHeight="1" thickTop="1" thickBot="1" x14ac:dyDescent="0.2">
      <c r="A32" s="67" t="s">
        <v>103</v>
      </c>
      <c r="B32" s="121" t="s">
        <v>125</v>
      </c>
      <c r="C32" s="124" t="str">
        <f>IF(D32&gt;H32,"○","")</f>
        <v/>
      </c>
      <c r="D32" s="125">
        <f>SUM(E32:E36)</f>
        <v>38</v>
      </c>
      <c r="E32" s="69">
        <v>8</v>
      </c>
      <c r="F32" s="68" t="s">
        <v>94</v>
      </c>
      <c r="G32" s="69">
        <v>9</v>
      </c>
      <c r="H32" s="125">
        <f>SUM(G32:G36)</f>
        <v>57</v>
      </c>
      <c r="I32" s="126" t="str">
        <f>IF(H32&gt;D32,"○","")</f>
        <v>○</v>
      </c>
      <c r="J32" s="121" t="s">
        <v>132</v>
      </c>
    </row>
    <row r="33" spans="1:10" ht="15" customHeight="1" thickTop="1" thickBot="1" x14ac:dyDescent="0.2">
      <c r="B33" s="122"/>
      <c r="C33" s="124"/>
      <c r="D33" s="125"/>
      <c r="E33" s="69">
        <v>1</v>
      </c>
      <c r="F33" s="68" t="s">
        <v>95</v>
      </c>
      <c r="G33" s="69">
        <v>12</v>
      </c>
      <c r="H33" s="125"/>
      <c r="I33" s="126"/>
      <c r="J33" s="122"/>
    </row>
    <row r="34" spans="1:10" ht="15" customHeight="1" thickTop="1" thickBot="1" x14ac:dyDescent="0.2">
      <c r="B34" s="122"/>
      <c r="C34" s="124"/>
      <c r="D34" s="125"/>
      <c r="E34" s="69">
        <v>17</v>
      </c>
      <c r="F34" s="68" t="s">
        <v>96</v>
      </c>
      <c r="G34" s="69">
        <v>19</v>
      </c>
      <c r="H34" s="125"/>
      <c r="I34" s="126"/>
      <c r="J34" s="122"/>
    </row>
    <row r="35" spans="1:10" ht="15" customHeight="1" thickTop="1" thickBot="1" x14ac:dyDescent="0.2">
      <c r="B35" s="122"/>
      <c r="C35" s="124"/>
      <c r="D35" s="125"/>
      <c r="E35" s="69">
        <v>12</v>
      </c>
      <c r="F35" s="68" t="s">
        <v>97</v>
      </c>
      <c r="G35" s="69">
        <v>17</v>
      </c>
      <c r="H35" s="125"/>
      <c r="I35" s="126"/>
      <c r="J35" s="122"/>
    </row>
    <row r="36" spans="1:10" ht="15" customHeight="1" thickTop="1" thickBot="1" x14ac:dyDescent="0.2">
      <c r="B36" s="123"/>
      <c r="C36" s="124"/>
      <c r="D36" s="125"/>
      <c r="E36" s="69"/>
      <c r="F36" s="68" t="s">
        <v>100</v>
      </c>
      <c r="G36" s="69"/>
      <c r="H36" s="125"/>
      <c r="I36" s="126"/>
      <c r="J36" s="123"/>
    </row>
    <row r="37" spans="1:10" ht="14.25" customHeight="1" thickTop="1" x14ac:dyDescent="0.15"/>
    <row r="38" spans="1:10" ht="14.25" customHeight="1" thickBot="1" x14ac:dyDescent="0.2"/>
    <row r="39" spans="1:10" ht="15" customHeight="1" thickTop="1" thickBot="1" x14ac:dyDescent="0.2">
      <c r="A39" s="67" t="s">
        <v>134</v>
      </c>
      <c r="B39" s="121" t="s">
        <v>123</v>
      </c>
      <c r="C39" s="124" t="str">
        <f>IF(D39&gt;H39,"○","")</f>
        <v/>
      </c>
      <c r="D39" s="125">
        <f>SUM(E39:E43)</f>
        <v>37</v>
      </c>
      <c r="E39" s="69">
        <v>2</v>
      </c>
      <c r="F39" s="68" t="s">
        <v>94</v>
      </c>
      <c r="G39" s="69">
        <v>22</v>
      </c>
      <c r="H39" s="125">
        <f>SUM(G39:G43)</f>
        <v>56</v>
      </c>
      <c r="I39" s="126" t="str">
        <f>IF(H39&gt;D39,"○","")</f>
        <v>○</v>
      </c>
      <c r="J39" s="121" t="s">
        <v>132</v>
      </c>
    </row>
    <row r="40" spans="1:10" ht="15" customHeight="1" thickTop="1" thickBot="1" x14ac:dyDescent="0.2">
      <c r="B40" s="122"/>
      <c r="C40" s="124"/>
      <c r="D40" s="125"/>
      <c r="E40" s="69">
        <v>8</v>
      </c>
      <c r="F40" s="68" t="s">
        <v>95</v>
      </c>
      <c r="G40" s="69">
        <v>7</v>
      </c>
      <c r="H40" s="125"/>
      <c r="I40" s="126"/>
      <c r="J40" s="122"/>
    </row>
    <row r="41" spans="1:10" ht="15" customHeight="1" thickTop="1" thickBot="1" x14ac:dyDescent="0.2">
      <c r="B41" s="122"/>
      <c r="C41" s="124"/>
      <c r="D41" s="125"/>
      <c r="E41" s="69">
        <v>14</v>
      </c>
      <c r="F41" s="68" t="s">
        <v>96</v>
      </c>
      <c r="G41" s="69">
        <v>12</v>
      </c>
      <c r="H41" s="125"/>
      <c r="I41" s="126"/>
      <c r="J41" s="122"/>
    </row>
    <row r="42" spans="1:10" ht="15" customHeight="1" thickTop="1" thickBot="1" x14ac:dyDescent="0.2">
      <c r="B42" s="122"/>
      <c r="C42" s="124"/>
      <c r="D42" s="125"/>
      <c r="E42" s="69">
        <v>13</v>
      </c>
      <c r="F42" s="68" t="s">
        <v>97</v>
      </c>
      <c r="G42" s="69">
        <v>15</v>
      </c>
      <c r="H42" s="125"/>
      <c r="I42" s="126"/>
      <c r="J42" s="122"/>
    </row>
    <row r="43" spans="1:10" ht="15" customHeight="1" thickTop="1" thickBot="1" x14ac:dyDescent="0.2">
      <c r="B43" s="123"/>
      <c r="C43" s="124"/>
      <c r="D43" s="125"/>
      <c r="E43" s="69"/>
      <c r="F43" s="68" t="s">
        <v>100</v>
      </c>
      <c r="G43" s="69"/>
      <c r="H43" s="125"/>
      <c r="I43" s="126"/>
      <c r="J43" s="123"/>
    </row>
    <row r="44" spans="1:10" ht="14.25" customHeight="1" thickTop="1" x14ac:dyDescent="0.15"/>
    <row r="45" spans="1:10" ht="14.25" customHeight="1" thickBot="1" x14ac:dyDescent="0.2"/>
    <row r="46" spans="1:10" ht="15" customHeight="1" thickTop="1" thickBot="1" x14ac:dyDescent="0.2">
      <c r="A46" s="67" t="s">
        <v>108</v>
      </c>
      <c r="B46" s="121" t="s">
        <v>127</v>
      </c>
      <c r="C46" s="124" t="str">
        <f>IF(D46&gt;H46,"○","")</f>
        <v/>
      </c>
      <c r="D46" s="125">
        <f>SUM(E46:E50)</f>
        <v>32</v>
      </c>
      <c r="E46" s="69">
        <v>3</v>
      </c>
      <c r="F46" s="68" t="s">
        <v>94</v>
      </c>
      <c r="G46" s="69">
        <v>10</v>
      </c>
      <c r="H46" s="125">
        <f>SUM(G46:G50)</f>
        <v>68</v>
      </c>
      <c r="I46" s="126" t="str">
        <f>IF(H46&gt;D46,"○","")</f>
        <v>○</v>
      </c>
      <c r="J46" s="121" t="s">
        <v>14</v>
      </c>
    </row>
    <row r="47" spans="1:10" ht="15" customHeight="1" thickTop="1" thickBot="1" x14ac:dyDescent="0.2">
      <c r="B47" s="122"/>
      <c r="C47" s="124"/>
      <c r="D47" s="125"/>
      <c r="E47" s="69">
        <v>7</v>
      </c>
      <c r="F47" s="68" t="s">
        <v>95</v>
      </c>
      <c r="G47" s="69">
        <v>27</v>
      </c>
      <c r="H47" s="125"/>
      <c r="I47" s="126"/>
      <c r="J47" s="122"/>
    </row>
    <row r="48" spans="1:10" ht="15" customHeight="1" thickTop="1" thickBot="1" x14ac:dyDescent="0.2">
      <c r="B48" s="122"/>
      <c r="C48" s="124"/>
      <c r="D48" s="125"/>
      <c r="E48" s="69">
        <v>13</v>
      </c>
      <c r="F48" s="68" t="s">
        <v>96</v>
      </c>
      <c r="G48" s="69">
        <v>18</v>
      </c>
      <c r="H48" s="125"/>
      <c r="I48" s="126"/>
      <c r="J48" s="122"/>
    </row>
    <row r="49" spans="1:10" ht="15" customHeight="1" thickTop="1" thickBot="1" x14ac:dyDescent="0.2">
      <c r="B49" s="122"/>
      <c r="C49" s="124"/>
      <c r="D49" s="125"/>
      <c r="E49" s="69">
        <v>9</v>
      </c>
      <c r="F49" s="68" t="s">
        <v>97</v>
      </c>
      <c r="G49" s="69">
        <v>13</v>
      </c>
      <c r="H49" s="125"/>
      <c r="I49" s="126"/>
      <c r="J49" s="122"/>
    </row>
    <row r="50" spans="1:10" ht="15" customHeight="1" thickTop="1" thickBot="1" x14ac:dyDescent="0.2">
      <c r="B50" s="123"/>
      <c r="C50" s="124"/>
      <c r="D50" s="125"/>
      <c r="E50" s="69"/>
      <c r="F50" s="68" t="s">
        <v>100</v>
      </c>
      <c r="G50" s="69"/>
      <c r="H50" s="125"/>
      <c r="I50" s="126"/>
      <c r="J50" s="123"/>
    </row>
    <row r="51" spans="1:10" ht="14.25" customHeight="1" thickTop="1" x14ac:dyDescent="0.15"/>
    <row r="52" spans="1:10" ht="14.25" customHeight="1" thickBot="1" x14ac:dyDescent="0.2"/>
    <row r="53" spans="1:10" ht="15" customHeight="1" thickTop="1" thickBot="1" x14ac:dyDescent="0.2">
      <c r="A53" s="67" t="s">
        <v>114</v>
      </c>
      <c r="B53" s="121" t="s">
        <v>126</v>
      </c>
      <c r="C53" s="124" t="str">
        <f>IF(D53&gt;H53,"○","")</f>
        <v/>
      </c>
      <c r="D53" s="125">
        <f>SUM(E53:E57)</f>
        <v>40</v>
      </c>
      <c r="E53" s="69">
        <v>14</v>
      </c>
      <c r="F53" s="68" t="s">
        <v>94</v>
      </c>
      <c r="G53" s="69">
        <v>5</v>
      </c>
      <c r="H53" s="125">
        <f>SUM(G53:G57)</f>
        <v>44</v>
      </c>
      <c r="I53" s="126" t="str">
        <f>IF(H53&gt;D53,"○","")</f>
        <v>○</v>
      </c>
      <c r="J53" s="121" t="s">
        <v>11</v>
      </c>
    </row>
    <row r="54" spans="1:10" ht="15" customHeight="1" thickTop="1" thickBot="1" x14ac:dyDescent="0.2">
      <c r="B54" s="122"/>
      <c r="C54" s="124"/>
      <c r="D54" s="125"/>
      <c r="E54" s="69">
        <v>14</v>
      </c>
      <c r="F54" s="68" t="s">
        <v>95</v>
      </c>
      <c r="G54" s="69">
        <v>9</v>
      </c>
      <c r="H54" s="125"/>
      <c r="I54" s="126"/>
      <c r="J54" s="122"/>
    </row>
    <row r="55" spans="1:10" ht="15" customHeight="1" thickTop="1" thickBot="1" x14ac:dyDescent="0.2">
      <c r="B55" s="122"/>
      <c r="C55" s="124"/>
      <c r="D55" s="125"/>
      <c r="E55" s="69">
        <v>9</v>
      </c>
      <c r="F55" s="68" t="s">
        <v>96</v>
      </c>
      <c r="G55" s="69">
        <v>19</v>
      </c>
      <c r="H55" s="125"/>
      <c r="I55" s="126"/>
      <c r="J55" s="122"/>
    </row>
    <row r="56" spans="1:10" ht="15" customHeight="1" thickTop="1" thickBot="1" x14ac:dyDescent="0.2">
      <c r="B56" s="122"/>
      <c r="C56" s="124"/>
      <c r="D56" s="125"/>
      <c r="E56" s="69">
        <v>3</v>
      </c>
      <c r="F56" s="68" t="s">
        <v>97</v>
      </c>
      <c r="G56" s="69">
        <v>11</v>
      </c>
      <c r="H56" s="125"/>
      <c r="I56" s="126"/>
      <c r="J56" s="122"/>
    </row>
    <row r="57" spans="1:10" ht="15" customHeight="1" thickTop="1" thickBot="1" x14ac:dyDescent="0.2">
      <c r="B57" s="123"/>
      <c r="C57" s="124"/>
      <c r="D57" s="125"/>
      <c r="E57" s="69"/>
      <c r="F57" s="68" t="s">
        <v>100</v>
      </c>
      <c r="G57" s="69"/>
      <c r="H57" s="125"/>
      <c r="I57" s="126"/>
      <c r="J57" s="123"/>
    </row>
    <row r="58" spans="1:10" ht="14.25" customHeight="1" thickTop="1" x14ac:dyDescent="0.15"/>
    <row r="59" spans="1:10" ht="14.25" customHeight="1" thickBot="1" x14ac:dyDescent="0.2"/>
    <row r="60" spans="1:10" ht="15" thickTop="1" thickBot="1" x14ac:dyDescent="0.2">
      <c r="A60" s="67" t="s">
        <v>135</v>
      </c>
      <c r="B60" s="121" t="s">
        <v>11</v>
      </c>
      <c r="C60" s="124" t="str">
        <f>IF(D60&gt;H60,"○","")</f>
        <v/>
      </c>
      <c r="D60" s="125">
        <f>SUM(E60:E64)</f>
        <v>60</v>
      </c>
      <c r="E60" s="69">
        <v>19</v>
      </c>
      <c r="F60" s="68" t="s">
        <v>94</v>
      </c>
      <c r="G60" s="69">
        <v>20</v>
      </c>
      <c r="H60" s="125">
        <f>SUM(G60:G64)</f>
        <v>84</v>
      </c>
      <c r="I60" s="126" t="str">
        <f>IF(H60&gt;D60,"○","")</f>
        <v>○</v>
      </c>
      <c r="J60" s="121" t="s">
        <v>14</v>
      </c>
    </row>
    <row r="61" spans="1:10" ht="15" thickTop="1" thickBot="1" x14ac:dyDescent="0.2">
      <c r="B61" s="122"/>
      <c r="C61" s="124"/>
      <c r="D61" s="125"/>
      <c r="E61" s="69">
        <v>12</v>
      </c>
      <c r="F61" s="68" t="s">
        <v>95</v>
      </c>
      <c r="G61" s="69">
        <v>16</v>
      </c>
      <c r="H61" s="125"/>
      <c r="I61" s="126"/>
      <c r="J61" s="122"/>
    </row>
    <row r="62" spans="1:10" ht="15" thickTop="1" thickBot="1" x14ac:dyDescent="0.2">
      <c r="B62" s="122"/>
      <c r="C62" s="124"/>
      <c r="D62" s="125"/>
      <c r="E62" s="69">
        <v>20</v>
      </c>
      <c r="F62" s="68" t="s">
        <v>96</v>
      </c>
      <c r="G62" s="69">
        <v>27</v>
      </c>
      <c r="H62" s="125"/>
      <c r="I62" s="126"/>
      <c r="J62" s="122"/>
    </row>
    <row r="63" spans="1:10" ht="15" thickTop="1" thickBot="1" x14ac:dyDescent="0.2">
      <c r="B63" s="122"/>
      <c r="C63" s="124"/>
      <c r="D63" s="125"/>
      <c r="E63" s="69">
        <v>9</v>
      </c>
      <c r="F63" s="68" t="s">
        <v>97</v>
      </c>
      <c r="G63" s="69">
        <v>21</v>
      </c>
      <c r="H63" s="125"/>
      <c r="I63" s="126"/>
      <c r="J63" s="122"/>
    </row>
    <row r="64" spans="1:10" ht="15" thickTop="1" thickBot="1" x14ac:dyDescent="0.2">
      <c r="B64" s="123"/>
      <c r="C64" s="124"/>
      <c r="D64" s="125"/>
      <c r="E64" s="69"/>
      <c r="F64" s="68" t="s">
        <v>100</v>
      </c>
      <c r="G64" s="69"/>
      <c r="H64" s="125"/>
      <c r="I64" s="126"/>
      <c r="J64" s="123"/>
    </row>
    <row r="65" spans="1:10" ht="14.25" thickTop="1" x14ac:dyDescent="0.15"/>
    <row r="66" spans="1:10" ht="14.25" thickBot="1" x14ac:dyDescent="0.2"/>
    <row r="67" spans="1:10" ht="15" thickTop="1" thickBot="1" x14ac:dyDescent="0.2">
      <c r="A67" s="67" t="s">
        <v>136</v>
      </c>
      <c r="B67" s="121" t="s">
        <v>18</v>
      </c>
      <c r="C67" s="124" t="str">
        <f>IF(D67&gt;H67,"○","")</f>
        <v>○</v>
      </c>
      <c r="D67" s="125">
        <f>SUM(E67:E71)</f>
        <v>68</v>
      </c>
      <c r="E67" s="69">
        <v>15</v>
      </c>
      <c r="F67" s="68" t="s">
        <v>94</v>
      </c>
      <c r="G67" s="69">
        <v>8</v>
      </c>
      <c r="H67" s="125">
        <f>SUM(G67:G71)</f>
        <v>51</v>
      </c>
      <c r="I67" s="126" t="str">
        <f>IF(H67&gt;D67,"○","")</f>
        <v/>
      </c>
      <c r="J67" s="121" t="s">
        <v>128</v>
      </c>
    </row>
    <row r="68" spans="1:10" ht="15" thickTop="1" thickBot="1" x14ac:dyDescent="0.2">
      <c r="B68" s="122"/>
      <c r="C68" s="124"/>
      <c r="D68" s="125"/>
      <c r="E68" s="69">
        <v>16</v>
      </c>
      <c r="F68" s="68" t="s">
        <v>95</v>
      </c>
      <c r="G68" s="69">
        <v>17</v>
      </c>
      <c r="H68" s="125"/>
      <c r="I68" s="126"/>
      <c r="J68" s="122"/>
    </row>
    <row r="69" spans="1:10" ht="15" thickTop="1" thickBot="1" x14ac:dyDescent="0.2">
      <c r="B69" s="122"/>
      <c r="C69" s="124"/>
      <c r="D69" s="125"/>
      <c r="E69" s="69">
        <v>14</v>
      </c>
      <c r="F69" s="68" t="s">
        <v>96</v>
      </c>
      <c r="G69" s="69">
        <v>11</v>
      </c>
      <c r="H69" s="125"/>
      <c r="I69" s="126"/>
      <c r="J69" s="122"/>
    </row>
    <row r="70" spans="1:10" ht="15" thickTop="1" thickBot="1" x14ac:dyDescent="0.2">
      <c r="B70" s="122"/>
      <c r="C70" s="124"/>
      <c r="D70" s="125"/>
      <c r="E70" s="69">
        <v>23</v>
      </c>
      <c r="F70" s="68" t="s">
        <v>97</v>
      </c>
      <c r="G70" s="69">
        <v>15</v>
      </c>
      <c r="H70" s="125"/>
      <c r="I70" s="126"/>
      <c r="J70" s="122"/>
    </row>
    <row r="71" spans="1:10" ht="15" thickTop="1" thickBot="1" x14ac:dyDescent="0.2">
      <c r="B71" s="123"/>
      <c r="C71" s="124"/>
      <c r="D71" s="125"/>
      <c r="E71" s="69"/>
      <c r="F71" s="68" t="s">
        <v>100</v>
      </c>
      <c r="G71" s="69"/>
      <c r="H71" s="125"/>
      <c r="I71" s="126"/>
      <c r="J71" s="123"/>
    </row>
    <row r="72" spans="1:10" ht="14.25" thickTop="1" x14ac:dyDescent="0.15"/>
    <row r="73" spans="1:10" ht="14.25" thickBot="1" x14ac:dyDescent="0.2"/>
    <row r="74" spans="1:10" ht="15" thickTop="1" thickBot="1" x14ac:dyDescent="0.2">
      <c r="A74" s="67" t="s">
        <v>137</v>
      </c>
      <c r="B74" s="121" t="s">
        <v>129</v>
      </c>
      <c r="C74" s="124" t="str">
        <f>IF(D74&gt;H74,"○","")</f>
        <v/>
      </c>
      <c r="D74" s="125">
        <f>SUM(E74:E78)</f>
        <v>55</v>
      </c>
      <c r="E74" s="69">
        <v>4</v>
      </c>
      <c r="F74" s="68" t="s">
        <v>94</v>
      </c>
      <c r="G74" s="69">
        <v>31</v>
      </c>
      <c r="H74" s="125">
        <f>SUM(G74:G78)</f>
        <v>66</v>
      </c>
      <c r="I74" s="126" t="str">
        <f>IF(H74&gt;D74,"○","")</f>
        <v>○</v>
      </c>
      <c r="J74" s="121" t="s">
        <v>130</v>
      </c>
    </row>
    <row r="75" spans="1:10" ht="15" thickTop="1" thickBot="1" x14ac:dyDescent="0.2">
      <c r="B75" s="122"/>
      <c r="C75" s="124"/>
      <c r="D75" s="125"/>
      <c r="E75" s="69">
        <v>17</v>
      </c>
      <c r="F75" s="68" t="s">
        <v>95</v>
      </c>
      <c r="G75" s="69">
        <v>11</v>
      </c>
      <c r="H75" s="125"/>
      <c r="I75" s="126"/>
      <c r="J75" s="122"/>
    </row>
    <row r="76" spans="1:10" ht="15" thickTop="1" thickBot="1" x14ac:dyDescent="0.2">
      <c r="B76" s="122"/>
      <c r="C76" s="124"/>
      <c r="D76" s="125"/>
      <c r="E76" s="69">
        <v>18</v>
      </c>
      <c r="F76" s="68" t="s">
        <v>96</v>
      </c>
      <c r="G76" s="69">
        <v>17</v>
      </c>
      <c r="H76" s="125"/>
      <c r="I76" s="126"/>
      <c r="J76" s="122"/>
    </row>
    <row r="77" spans="1:10" ht="15" thickTop="1" thickBot="1" x14ac:dyDescent="0.2">
      <c r="B77" s="122"/>
      <c r="C77" s="124"/>
      <c r="D77" s="125"/>
      <c r="E77" s="69">
        <v>16</v>
      </c>
      <c r="F77" s="68" t="s">
        <v>97</v>
      </c>
      <c r="G77" s="69">
        <v>7</v>
      </c>
      <c r="H77" s="125"/>
      <c r="I77" s="126"/>
      <c r="J77" s="122"/>
    </row>
    <row r="78" spans="1:10" ht="15" thickTop="1" thickBot="1" x14ac:dyDescent="0.2">
      <c r="B78" s="123"/>
      <c r="C78" s="124"/>
      <c r="D78" s="125"/>
      <c r="E78" s="69"/>
      <c r="F78" s="68" t="s">
        <v>100</v>
      </c>
      <c r="G78" s="69"/>
      <c r="H78" s="125"/>
      <c r="I78" s="126"/>
      <c r="J78" s="123"/>
    </row>
    <row r="79" spans="1:10" ht="14.25" thickTop="1" x14ac:dyDescent="0.15"/>
    <row r="80" spans="1:10" ht="14.25" thickBot="1" x14ac:dyDescent="0.2"/>
    <row r="81" spans="1:10" ht="15" thickTop="1" thickBot="1" x14ac:dyDescent="0.2">
      <c r="A81" s="67" t="s">
        <v>138</v>
      </c>
      <c r="B81" s="121" t="s">
        <v>18</v>
      </c>
      <c r="C81" s="124" t="str">
        <f>IF(D81&gt;H81,"○","")</f>
        <v/>
      </c>
      <c r="D81" s="125">
        <f>SUM(E81:E85)</f>
        <v>65</v>
      </c>
      <c r="E81" s="69">
        <v>17</v>
      </c>
      <c r="F81" s="68" t="s">
        <v>94</v>
      </c>
      <c r="G81" s="69">
        <v>14</v>
      </c>
      <c r="H81" s="125">
        <f>SUM(G81:G85)</f>
        <v>69</v>
      </c>
      <c r="I81" s="126" t="str">
        <f>IF(H81&gt;D81,"○","")</f>
        <v>○</v>
      </c>
      <c r="J81" s="121" t="s">
        <v>130</v>
      </c>
    </row>
    <row r="82" spans="1:10" ht="15" thickTop="1" thickBot="1" x14ac:dyDescent="0.2">
      <c r="B82" s="122"/>
      <c r="C82" s="124"/>
      <c r="D82" s="125"/>
      <c r="E82" s="69">
        <v>16</v>
      </c>
      <c r="F82" s="68" t="s">
        <v>95</v>
      </c>
      <c r="G82" s="69">
        <v>23</v>
      </c>
      <c r="H82" s="125"/>
      <c r="I82" s="126"/>
      <c r="J82" s="122"/>
    </row>
    <row r="83" spans="1:10" ht="15" thickTop="1" thickBot="1" x14ac:dyDescent="0.2">
      <c r="B83" s="122"/>
      <c r="C83" s="124"/>
      <c r="D83" s="125"/>
      <c r="E83" s="69">
        <v>18</v>
      </c>
      <c r="F83" s="68" t="s">
        <v>96</v>
      </c>
      <c r="G83" s="69">
        <v>14</v>
      </c>
      <c r="H83" s="125"/>
      <c r="I83" s="126"/>
      <c r="J83" s="122"/>
    </row>
    <row r="84" spans="1:10" ht="15" thickTop="1" thickBot="1" x14ac:dyDescent="0.2">
      <c r="B84" s="122"/>
      <c r="C84" s="124"/>
      <c r="D84" s="125"/>
      <c r="E84" s="69">
        <v>14</v>
      </c>
      <c r="F84" s="68" t="s">
        <v>97</v>
      </c>
      <c r="G84" s="69">
        <v>18</v>
      </c>
      <c r="H84" s="125"/>
      <c r="I84" s="126"/>
      <c r="J84" s="122"/>
    </row>
    <row r="85" spans="1:10" ht="15" thickTop="1" thickBot="1" x14ac:dyDescent="0.2">
      <c r="B85" s="123"/>
      <c r="C85" s="124"/>
      <c r="D85" s="125"/>
      <c r="E85" s="69"/>
      <c r="F85" s="68" t="s">
        <v>100</v>
      </c>
      <c r="G85" s="69"/>
      <c r="H85" s="125"/>
      <c r="I85" s="126"/>
      <c r="J85" s="123"/>
    </row>
    <row r="86" spans="1:10" ht="14.25" thickTop="1" x14ac:dyDescent="0.15"/>
  </sheetData>
  <mergeCells count="72">
    <mergeCell ref="J81:J85"/>
    <mergeCell ref="B74:B78"/>
    <mergeCell ref="C74:C78"/>
    <mergeCell ref="D74:D78"/>
    <mergeCell ref="H74:H78"/>
    <mergeCell ref="I74:I78"/>
    <mergeCell ref="J74:J78"/>
    <mergeCell ref="B81:B85"/>
    <mergeCell ref="C81:C85"/>
    <mergeCell ref="D81:D85"/>
    <mergeCell ref="H81:H85"/>
    <mergeCell ref="I81:I85"/>
    <mergeCell ref="J67:J71"/>
    <mergeCell ref="B60:B64"/>
    <mergeCell ref="C60:C64"/>
    <mergeCell ref="D60:D64"/>
    <mergeCell ref="H60:H64"/>
    <mergeCell ref="I60:I64"/>
    <mergeCell ref="J60:J64"/>
    <mergeCell ref="B67:B71"/>
    <mergeCell ref="C67:C71"/>
    <mergeCell ref="D67:D71"/>
    <mergeCell ref="H67:H71"/>
    <mergeCell ref="I67:I71"/>
    <mergeCell ref="J53:J57"/>
    <mergeCell ref="B46:B50"/>
    <mergeCell ref="C46:C50"/>
    <mergeCell ref="D46:D50"/>
    <mergeCell ref="H46:H50"/>
    <mergeCell ref="I46:I50"/>
    <mergeCell ref="J46:J50"/>
    <mergeCell ref="B53:B57"/>
    <mergeCell ref="C53:C57"/>
    <mergeCell ref="D53:D57"/>
    <mergeCell ref="H53:H57"/>
    <mergeCell ref="I53:I57"/>
    <mergeCell ref="J39:J43"/>
    <mergeCell ref="B32:B36"/>
    <mergeCell ref="C32:C36"/>
    <mergeCell ref="D32:D36"/>
    <mergeCell ref="H32:H36"/>
    <mergeCell ref="I32:I36"/>
    <mergeCell ref="J32:J36"/>
    <mergeCell ref="B39:B43"/>
    <mergeCell ref="C39:C43"/>
    <mergeCell ref="D39:D43"/>
    <mergeCell ref="H39:H43"/>
    <mergeCell ref="I39:I43"/>
    <mergeCell ref="J25:J29"/>
    <mergeCell ref="B18:B22"/>
    <mergeCell ref="C18:C22"/>
    <mergeCell ref="D18:D22"/>
    <mergeCell ref="H18:H22"/>
    <mergeCell ref="I18:I22"/>
    <mergeCell ref="J18:J22"/>
    <mergeCell ref="B25:B29"/>
    <mergeCell ref="C25:C29"/>
    <mergeCell ref="D25:D29"/>
    <mergeCell ref="H25:H29"/>
    <mergeCell ref="I25:I29"/>
    <mergeCell ref="J11:J15"/>
    <mergeCell ref="B4:B8"/>
    <mergeCell ref="C4:C8"/>
    <mergeCell ref="D4:D8"/>
    <mergeCell ref="H4:H8"/>
    <mergeCell ref="I4:I8"/>
    <mergeCell ref="J4:J8"/>
    <mergeCell ref="B11:B15"/>
    <mergeCell ref="C11:C15"/>
    <mergeCell ref="D11:D15"/>
    <mergeCell ref="H11:H15"/>
    <mergeCell ref="I11:I15"/>
  </mergeCells>
  <phoneticPr fontId="1"/>
  <dataValidations count="1">
    <dataValidation type="list" allowBlank="1" showInputMessage="1" showErrorMessage="1" sqref="B4:B8 B11:B15 B18:B22 B25:B29 B32:B36 B39:B43 B46:B50 B53:B57 J4:J8 J11:J15 J18:J22 J25:J29 J32:J36 J39:J43 J46:J50 J53:J57 B60:B64 J60:J64 B67:B71 J67:J71 B74:B78 J74:J78 B81:B85 J81:J85" xr:uid="{EA985CC3-0580-4573-9544-FB5BF2D3A160}">
      <formula1>$L$4:$L$19</formula1>
    </dataValidation>
  </dataValidations>
  <pageMargins left="0.78670725109070305" right="0.78670725109070305" top="0.98390475971492264" bottom="0.98390475971492264" header="0.51174154431801144" footer="0.5117415443180114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019E-1BCF-4F2E-91DD-03102B7643A3}">
  <sheetPr>
    <tabColor indexed="45"/>
  </sheetPr>
  <dimension ref="A1:L79"/>
  <sheetViews>
    <sheetView tabSelected="1" view="pageBreakPreview" zoomScaleNormal="100" zoomScaleSheetLayoutView="100" workbookViewId="0">
      <selection activeCell="L20" sqref="L20"/>
    </sheetView>
  </sheetViews>
  <sheetFormatPr defaultColWidth="9" defaultRowHeight="13.5" x14ac:dyDescent="0.15"/>
  <cols>
    <col min="1" max="1" width="9" style="67"/>
    <col min="2" max="2" width="16.25" style="67" customWidth="1"/>
    <col min="3" max="3" width="3" style="67" customWidth="1"/>
    <col min="4" max="4" width="5.75" style="67" customWidth="1"/>
    <col min="5" max="7" width="4.25" style="67" customWidth="1"/>
    <col min="8" max="8" width="5.75" style="67" customWidth="1"/>
    <col min="9" max="9" width="3" style="67" customWidth="1"/>
    <col min="10" max="10" width="16.25" style="67" customWidth="1"/>
    <col min="11" max="16384" width="9" style="67"/>
  </cols>
  <sheetData>
    <row r="1" spans="1:12" ht="14.25" customHeight="1" x14ac:dyDescent="0.15">
      <c r="B1" s="67" t="s">
        <v>118</v>
      </c>
    </row>
    <row r="3" spans="1:12" ht="14.25" customHeight="1" thickBot="1" x14ac:dyDescent="0.2"/>
    <row r="4" spans="1:12" ht="15" customHeight="1" thickTop="1" thickBot="1" x14ac:dyDescent="0.2">
      <c r="A4" s="67" t="s">
        <v>109</v>
      </c>
      <c r="B4" s="121" t="s">
        <v>104</v>
      </c>
      <c r="C4" s="124" t="str">
        <f>IF(D4&gt;H4,"○","")</f>
        <v/>
      </c>
      <c r="D4" s="125">
        <f>SUM(E4:E8)</f>
        <v>35</v>
      </c>
      <c r="E4" s="69">
        <v>5</v>
      </c>
      <c r="F4" s="68" t="s">
        <v>94</v>
      </c>
      <c r="G4" s="69">
        <v>19</v>
      </c>
      <c r="H4" s="125">
        <f>SUM(G4:G8)</f>
        <v>63</v>
      </c>
      <c r="I4" s="124" t="str">
        <f>IF(H4&gt;D4,"○","")</f>
        <v>○</v>
      </c>
      <c r="J4" s="121" t="s">
        <v>147</v>
      </c>
      <c r="L4" s="67" t="s">
        <v>15</v>
      </c>
    </row>
    <row r="5" spans="1:12" ht="15" customHeight="1" thickTop="1" thickBot="1" x14ac:dyDescent="0.2">
      <c r="B5" s="122"/>
      <c r="C5" s="124"/>
      <c r="D5" s="125"/>
      <c r="E5" s="69">
        <v>10</v>
      </c>
      <c r="F5" s="68" t="s">
        <v>95</v>
      </c>
      <c r="G5" s="69">
        <v>20</v>
      </c>
      <c r="H5" s="125"/>
      <c r="I5" s="124"/>
      <c r="J5" s="122"/>
      <c r="L5" s="67" t="s">
        <v>143</v>
      </c>
    </row>
    <row r="6" spans="1:12" ht="15" customHeight="1" thickTop="1" thickBot="1" x14ac:dyDescent="0.2">
      <c r="B6" s="122"/>
      <c r="C6" s="124"/>
      <c r="D6" s="125"/>
      <c r="E6" s="69">
        <v>7</v>
      </c>
      <c r="F6" s="68" t="s">
        <v>96</v>
      </c>
      <c r="G6" s="69">
        <v>16</v>
      </c>
      <c r="H6" s="125"/>
      <c r="I6" s="124"/>
      <c r="J6" s="122"/>
      <c r="L6" s="67" t="s">
        <v>17</v>
      </c>
    </row>
    <row r="7" spans="1:12" ht="15" customHeight="1" thickTop="1" thickBot="1" x14ac:dyDescent="0.2">
      <c r="B7" s="122"/>
      <c r="C7" s="124"/>
      <c r="D7" s="125"/>
      <c r="E7" s="69">
        <v>13</v>
      </c>
      <c r="F7" s="68" t="s">
        <v>97</v>
      </c>
      <c r="G7" s="69">
        <v>8</v>
      </c>
      <c r="H7" s="125"/>
      <c r="I7" s="124"/>
      <c r="J7" s="122"/>
      <c r="L7" s="67" t="s">
        <v>19</v>
      </c>
    </row>
    <row r="8" spans="1:12" ht="15" customHeight="1" thickTop="1" thickBot="1" x14ac:dyDescent="0.2">
      <c r="B8" s="123"/>
      <c r="C8" s="124"/>
      <c r="D8" s="125"/>
      <c r="E8" s="69"/>
      <c r="F8" s="68" t="s">
        <v>100</v>
      </c>
      <c r="G8" s="69"/>
      <c r="H8" s="125"/>
      <c r="I8" s="124"/>
      <c r="J8" s="123"/>
      <c r="L8" s="67" t="s">
        <v>144</v>
      </c>
    </row>
    <row r="9" spans="1:12" ht="14.25" customHeight="1" thickTop="1" x14ac:dyDescent="0.15">
      <c r="L9" s="67" t="s">
        <v>145</v>
      </c>
    </row>
    <row r="10" spans="1:12" ht="14.25" customHeight="1" thickBot="1" x14ac:dyDescent="0.2">
      <c r="L10" s="67" t="s">
        <v>122</v>
      </c>
    </row>
    <row r="11" spans="1:12" ht="15" customHeight="1" thickTop="1" thickBot="1" x14ac:dyDescent="0.2">
      <c r="A11" s="67" t="s">
        <v>93</v>
      </c>
      <c r="B11" s="121" t="s">
        <v>19</v>
      </c>
      <c r="C11" s="124" t="str">
        <f>IF(D11&gt;H11,"○","")</f>
        <v/>
      </c>
      <c r="D11" s="125">
        <f>SUM(E11:E15)</f>
        <v>33</v>
      </c>
      <c r="E11" s="69">
        <v>7</v>
      </c>
      <c r="F11" s="68" t="s">
        <v>94</v>
      </c>
      <c r="G11" s="69">
        <v>10</v>
      </c>
      <c r="H11" s="125">
        <f>SUM(G11:G15)</f>
        <v>40</v>
      </c>
      <c r="I11" s="124" t="str">
        <f>IF(H11&gt;D11,"○","")</f>
        <v>○</v>
      </c>
      <c r="J11" s="121" t="s">
        <v>144</v>
      </c>
      <c r="L11" s="67" t="s">
        <v>146</v>
      </c>
    </row>
    <row r="12" spans="1:12" ht="15" customHeight="1" thickTop="1" thickBot="1" x14ac:dyDescent="0.2">
      <c r="B12" s="122"/>
      <c r="C12" s="124"/>
      <c r="D12" s="125"/>
      <c r="E12" s="69">
        <v>5</v>
      </c>
      <c r="F12" s="68" t="s">
        <v>95</v>
      </c>
      <c r="G12" s="69">
        <v>17</v>
      </c>
      <c r="H12" s="125"/>
      <c r="I12" s="124"/>
      <c r="J12" s="122"/>
      <c r="L12" s="67" t="s">
        <v>14</v>
      </c>
    </row>
    <row r="13" spans="1:12" ht="15" customHeight="1" thickTop="1" thickBot="1" x14ac:dyDescent="0.2">
      <c r="B13" s="122"/>
      <c r="C13" s="124"/>
      <c r="D13" s="125"/>
      <c r="E13" s="69">
        <v>14</v>
      </c>
      <c r="F13" s="68" t="s">
        <v>96</v>
      </c>
      <c r="G13" s="69">
        <v>10</v>
      </c>
      <c r="H13" s="125"/>
      <c r="I13" s="124"/>
      <c r="J13" s="122"/>
      <c r="L13" s="67" t="s">
        <v>9</v>
      </c>
    </row>
    <row r="14" spans="1:12" ht="15" customHeight="1" thickTop="1" thickBot="1" x14ac:dyDescent="0.2">
      <c r="B14" s="122"/>
      <c r="C14" s="124"/>
      <c r="D14" s="125"/>
      <c r="E14" s="69">
        <v>7</v>
      </c>
      <c r="F14" s="68" t="s">
        <v>97</v>
      </c>
      <c r="G14" s="69">
        <v>3</v>
      </c>
      <c r="H14" s="125"/>
      <c r="I14" s="124"/>
      <c r="J14" s="122"/>
      <c r="L14" s="67" t="s">
        <v>16</v>
      </c>
    </row>
    <row r="15" spans="1:12" ht="15" customHeight="1" thickTop="1" thickBot="1" x14ac:dyDescent="0.2">
      <c r="B15" s="123"/>
      <c r="C15" s="124"/>
      <c r="D15" s="125"/>
      <c r="E15" s="69"/>
      <c r="F15" s="68" t="s">
        <v>100</v>
      </c>
      <c r="G15" s="69"/>
      <c r="H15" s="125"/>
      <c r="I15" s="124"/>
      <c r="J15" s="123"/>
      <c r="L15" s="67" t="s">
        <v>12</v>
      </c>
    </row>
    <row r="16" spans="1:12" ht="14.25" customHeight="1" thickTop="1" x14ac:dyDescent="0.15">
      <c r="L16" s="67" t="s">
        <v>20</v>
      </c>
    </row>
    <row r="17" spans="1:12" ht="14.25" customHeight="1" thickBot="1" x14ac:dyDescent="0.2">
      <c r="L17" s="67" t="s">
        <v>11</v>
      </c>
    </row>
    <row r="18" spans="1:12" ht="15" customHeight="1" thickTop="1" thickBot="1" x14ac:dyDescent="0.2">
      <c r="A18" s="67" t="s">
        <v>111</v>
      </c>
      <c r="B18" s="121" t="s">
        <v>12</v>
      </c>
      <c r="C18" s="124" t="str">
        <f>IF(D18&gt;H18,"○","")</f>
        <v/>
      </c>
      <c r="D18" s="125">
        <f>SUM(E18:E22)</f>
        <v>26</v>
      </c>
      <c r="E18" s="69">
        <v>2</v>
      </c>
      <c r="F18" s="68" t="s">
        <v>94</v>
      </c>
      <c r="G18" s="69">
        <v>18</v>
      </c>
      <c r="H18" s="125">
        <f>SUM(G18:G22)</f>
        <v>60</v>
      </c>
      <c r="I18" s="124" t="str">
        <f>IF(H18&gt;D18,"○","")</f>
        <v>○</v>
      </c>
      <c r="J18" s="121" t="s">
        <v>152</v>
      </c>
      <c r="L18" s="67" t="s">
        <v>152</v>
      </c>
    </row>
    <row r="19" spans="1:12" ht="15" customHeight="1" thickTop="1" thickBot="1" x14ac:dyDescent="0.2">
      <c r="B19" s="122"/>
      <c r="C19" s="124"/>
      <c r="D19" s="125"/>
      <c r="E19" s="69">
        <v>9</v>
      </c>
      <c r="F19" s="68" t="s">
        <v>95</v>
      </c>
      <c r="G19" s="69">
        <v>14</v>
      </c>
      <c r="H19" s="125"/>
      <c r="I19" s="124"/>
      <c r="J19" s="122"/>
    </row>
    <row r="20" spans="1:12" ht="15" customHeight="1" thickTop="1" thickBot="1" x14ac:dyDescent="0.2">
      <c r="B20" s="122"/>
      <c r="C20" s="124"/>
      <c r="D20" s="125"/>
      <c r="E20" s="69">
        <v>4</v>
      </c>
      <c r="F20" s="68" t="s">
        <v>96</v>
      </c>
      <c r="G20" s="69">
        <v>18</v>
      </c>
      <c r="H20" s="125"/>
      <c r="I20" s="124"/>
      <c r="J20" s="122"/>
    </row>
    <row r="21" spans="1:12" ht="15" customHeight="1" thickTop="1" thickBot="1" x14ac:dyDescent="0.2">
      <c r="B21" s="122"/>
      <c r="C21" s="124"/>
      <c r="D21" s="125"/>
      <c r="E21" s="69">
        <v>11</v>
      </c>
      <c r="F21" s="68" t="s">
        <v>97</v>
      </c>
      <c r="G21" s="69">
        <v>10</v>
      </c>
      <c r="H21" s="125"/>
      <c r="I21" s="124"/>
      <c r="J21" s="122"/>
    </row>
    <row r="22" spans="1:12" ht="15" customHeight="1" thickTop="1" thickBot="1" x14ac:dyDescent="0.2">
      <c r="B22" s="123"/>
      <c r="C22" s="124"/>
      <c r="D22" s="125"/>
      <c r="E22" s="69"/>
      <c r="F22" s="68" t="s">
        <v>100</v>
      </c>
      <c r="G22" s="69"/>
      <c r="H22" s="125"/>
      <c r="I22" s="124"/>
      <c r="J22" s="123"/>
    </row>
    <row r="23" spans="1:12" ht="14.25" customHeight="1" thickTop="1" x14ac:dyDescent="0.15"/>
    <row r="24" spans="1:12" ht="14.25" customHeight="1" thickBot="1" x14ac:dyDescent="0.2"/>
    <row r="25" spans="1:12" ht="15" customHeight="1" thickTop="1" thickBot="1" x14ac:dyDescent="0.2">
      <c r="A25" s="67" t="s">
        <v>101</v>
      </c>
      <c r="B25" s="121" t="s">
        <v>12</v>
      </c>
      <c r="C25" s="124" t="str">
        <f>IF(D25&gt;H25,"○","")</f>
        <v>○</v>
      </c>
      <c r="D25" s="125">
        <f>SUM(E25:E29)</f>
        <v>64</v>
      </c>
      <c r="E25" s="69">
        <v>25</v>
      </c>
      <c r="F25" s="68" t="s">
        <v>94</v>
      </c>
      <c r="G25" s="69">
        <v>8</v>
      </c>
      <c r="H25" s="125">
        <f>SUM(G25:G29)</f>
        <v>30</v>
      </c>
      <c r="I25" s="124" t="str">
        <f>IF(H25&gt;D25,"○","")</f>
        <v/>
      </c>
      <c r="J25" s="121" t="s">
        <v>20</v>
      </c>
    </row>
    <row r="26" spans="1:12" ht="15" customHeight="1" thickTop="1" thickBot="1" x14ac:dyDescent="0.2">
      <c r="B26" s="122"/>
      <c r="C26" s="124"/>
      <c r="D26" s="125"/>
      <c r="E26" s="69">
        <v>13</v>
      </c>
      <c r="F26" s="68" t="s">
        <v>95</v>
      </c>
      <c r="G26" s="69">
        <v>4</v>
      </c>
      <c r="H26" s="125"/>
      <c r="I26" s="124"/>
      <c r="J26" s="122"/>
    </row>
    <row r="27" spans="1:12" ht="15" customHeight="1" thickTop="1" thickBot="1" x14ac:dyDescent="0.2">
      <c r="B27" s="122"/>
      <c r="C27" s="124"/>
      <c r="D27" s="125"/>
      <c r="E27" s="69">
        <v>18</v>
      </c>
      <c r="F27" s="68" t="s">
        <v>96</v>
      </c>
      <c r="G27" s="69">
        <v>4</v>
      </c>
      <c r="H27" s="125"/>
      <c r="I27" s="124"/>
      <c r="J27" s="122"/>
    </row>
    <row r="28" spans="1:12" ht="15" customHeight="1" thickTop="1" thickBot="1" x14ac:dyDescent="0.2">
      <c r="B28" s="122"/>
      <c r="C28" s="124"/>
      <c r="D28" s="125"/>
      <c r="E28" s="69">
        <v>8</v>
      </c>
      <c r="F28" s="68" t="s">
        <v>97</v>
      </c>
      <c r="G28" s="69">
        <v>14</v>
      </c>
      <c r="H28" s="125"/>
      <c r="I28" s="124"/>
      <c r="J28" s="122"/>
    </row>
    <row r="29" spans="1:12" ht="15" customHeight="1" thickTop="1" thickBot="1" x14ac:dyDescent="0.2">
      <c r="B29" s="123"/>
      <c r="C29" s="124"/>
      <c r="D29" s="125"/>
      <c r="E29" s="69"/>
      <c r="F29" s="68" t="s">
        <v>100</v>
      </c>
      <c r="G29" s="69"/>
      <c r="H29" s="125"/>
      <c r="I29" s="124"/>
      <c r="J29" s="123"/>
    </row>
    <row r="30" spans="1:12" ht="14.25" customHeight="1" thickTop="1" x14ac:dyDescent="0.15"/>
    <row r="31" spans="1:12" ht="14.25" customHeight="1" thickBot="1" x14ac:dyDescent="0.2"/>
    <row r="32" spans="1:12" ht="15" customHeight="1" thickTop="1" thickBot="1" x14ac:dyDescent="0.2">
      <c r="A32" s="67" t="s">
        <v>102</v>
      </c>
      <c r="B32" s="121" t="s">
        <v>145</v>
      </c>
      <c r="C32" s="124" t="str">
        <f>IF(D32&gt;H32,"○","")</f>
        <v>○</v>
      </c>
      <c r="D32" s="125">
        <f>SUM(E32:E36)</f>
        <v>49</v>
      </c>
      <c r="E32" s="69">
        <v>14</v>
      </c>
      <c r="F32" s="68" t="s">
        <v>94</v>
      </c>
      <c r="G32" s="69">
        <v>12</v>
      </c>
      <c r="H32" s="125">
        <f>SUM(G32:G36)</f>
        <v>38</v>
      </c>
      <c r="I32" s="124" t="str">
        <f>IF(H32&gt;D32,"○","")</f>
        <v/>
      </c>
      <c r="J32" s="121" t="s">
        <v>122</v>
      </c>
    </row>
    <row r="33" spans="1:10" ht="15" customHeight="1" thickTop="1" thickBot="1" x14ac:dyDescent="0.2">
      <c r="B33" s="122"/>
      <c r="C33" s="124"/>
      <c r="D33" s="125"/>
      <c r="E33" s="69">
        <v>21</v>
      </c>
      <c r="F33" s="68" t="s">
        <v>95</v>
      </c>
      <c r="G33" s="69">
        <v>0</v>
      </c>
      <c r="H33" s="125"/>
      <c r="I33" s="124"/>
      <c r="J33" s="122"/>
    </row>
    <row r="34" spans="1:10" ht="15" customHeight="1" thickTop="1" thickBot="1" x14ac:dyDescent="0.2">
      <c r="B34" s="122"/>
      <c r="C34" s="124"/>
      <c r="D34" s="125"/>
      <c r="E34" s="69">
        <v>7</v>
      </c>
      <c r="F34" s="68" t="s">
        <v>96</v>
      </c>
      <c r="G34" s="69">
        <v>11</v>
      </c>
      <c r="H34" s="125"/>
      <c r="I34" s="124"/>
      <c r="J34" s="122"/>
    </row>
    <row r="35" spans="1:10" ht="15" customHeight="1" thickTop="1" thickBot="1" x14ac:dyDescent="0.2">
      <c r="B35" s="122"/>
      <c r="C35" s="124"/>
      <c r="D35" s="125"/>
      <c r="E35" s="69">
        <v>7</v>
      </c>
      <c r="F35" s="68" t="s">
        <v>97</v>
      </c>
      <c r="G35" s="69">
        <v>15</v>
      </c>
      <c r="H35" s="125"/>
      <c r="I35" s="124"/>
      <c r="J35" s="122"/>
    </row>
    <row r="36" spans="1:10" ht="15" customHeight="1" thickTop="1" thickBot="1" x14ac:dyDescent="0.2">
      <c r="B36" s="123"/>
      <c r="C36" s="124"/>
      <c r="D36" s="125"/>
      <c r="E36" s="69"/>
      <c r="F36" s="68" t="s">
        <v>100</v>
      </c>
      <c r="G36" s="69"/>
      <c r="H36" s="125"/>
      <c r="I36" s="124"/>
      <c r="J36" s="123"/>
    </row>
    <row r="37" spans="1:10" ht="14.25" customHeight="1" thickTop="1" x14ac:dyDescent="0.15"/>
    <row r="38" spans="1:10" ht="14.25" customHeight="1" thickBot="1" x14ac:dyDescent="0.2"/>
    <row r="39" spans="1:10" ht="15" customHeight="1" thickTop="1" thickBot="1" x14ac:dyDescent="0.2">
      <c r="A39" s="67" t="s">
        <v>113</v>
      </c>
      <c r="B39" s="121" t="s">
        <v>144</v>
      </c>
      <c r="C39" s="124" t="str">
        <f>IF(D39&gt;H39,"○","")</f>
        <v>○</v>
      </c>
      <c r="D39" s="125">
        <f>SUM(E39:E43)</f>
        <v>49</v>
      </c>
      <c r="E39" s="69">
        <v>16</v>
      </c>
      <c r="F39" s="68" t="s">
        <v>94</v>
      </c>
      <c r="G39" s="69">
        <v>13</v>
      </c>
      <c r="H39" s="125">
        <f>SUM(G39:G43)</f>
        <v>48</v>
      </c>
      <c r="I39" s="124" t="str">
        <f>IF(H39&gt;D39,"○","")</f>
        <v/>
      </c>
      <c r="J39" s="121" t="s">
        <v>145</v>
      </c>
    </row>
    <row r="40" spans="1:10" ht="15" customHeight="1" thickTop="1" thickBot="1" x14ac:dyDescent="0.2">
      <c r="B40" s="122"/>
      <c r="C40" s="124"/>
      <c r="D40" s="125"/>
      <c r="E40" s="69">
        <v>19</v>
      </c>
      <c r="F40" s="68" t="s">
        <v>95</v>
      </c>
      <c r="G40" s="69">
        <v>7</v>
      </c>
      <c r="H40" s="125"/>
      <c r="I40" s="124"/>
      <c r="J40" s="122"/>
    </row>
    <row r="41" spans="1:10" ht="15" customHeight="1" thickTop="1" thickBot="1" x14ac:dyDescent="0.2">
      <c r="B41" s="122"/>
      <c r="C41" s="124"/>
      <c r="D41" s="125"/>
      <c r="E41" s="69">
        <v>5</v>
      </c>
      <c r="F41" s="68" t="s">
        <v>96</v>
      </c>
      <c r="G41" s="69">
        <v>17</v>
      </c>
      <c r="H41" s="125"/>
      <c r="I41" s="124"/>
      <c r="J41" s="122"/>
    </row>
    <row r="42" spans="1:10" ht="15" customHeight="1" thickTop="1" thickBot="1" x14ac:dyDescent="0.2">
      <c r="B42" s="122"/>
      <c r="C42" s="124"/>
      <c r="D42" s="125"/>
      <c r="E42" s="69">
        <v>9</v>
      </c>
      <c r="F42" s="68" t="s">
        <v>97</v>
      </c>
      <c r="G42" s="69">
        <v>11</v>
      </c>
      <c r="H42" s="125"/>
      <c r="I42" s="124"/>
      <c r="J42" s="122"/>
    </row>
    <row r="43" spans="1:10" ht="15" customHeight="1" thickTop="1" thickBot="1" x14ac:dyDescent="0.2">
      <c r="B43" s="123"/>
      <c r="C43" s="124"/>
      <c r="D43" s="125"/>
      <c r="E43" s="69"/>
      <c r="F43" s="68" t="s">
        <v>100</v>
      </c>
      <c r="G43" s="69"/>
      <c r="H43" s="125"/>
      <c r="I43" s="124"/>
      <c r="J43" s="123"/>
    </row>
    <row r="44" spans="1:10" ht="14.25" customHeight="1" thickTop="1" x14ac:dyDescent="0.15"/>
    <row r="45" spans="1:10" ht="14.25" customHeight="1" thickBot="1" x14ac:dyDescent="0.2"/>
    <row r="46" spans="1:10" ht="15" customHeight="1" thickTop="1" thickBot="1" x14ac:dyDescent="0.2">
      <c r="A46" s="67" t="s">
        <v>105</v>
      </c>
      <c r="B46" s="121" t="s">
        <v>146</v>
      </c>
      <c r="C46" s="124" t="str">
        <f>IF(D46&gt;H46,"○","")</f>
        <v>○</v>
      </c>
      <c r="D46" s="125">
        <f>SUM(E46:E50)</f>
        <v>63</v>
      </c>
      <c r="E46" s="69">
        <v>19</v>
      </c>
      <c r="F46" s="68" t="s">
        <v>94</v>
      </c>
      <c r="G46" s="69">
        <v>5</v>
      </c>
      <c r="H46" s="125">
        <f>SUM(G46:G50)</f>
        <v>20</v>
      </c>
      <c r="I46" s="124" t="str">
        <f>IF(H46&gt;D46,"○","")</f>
        <v/>
      </c>
      <c r="J46" s="121" t="s">
        <v>14</v>
      </c>
    </row>
    <row r="47" spans="1:10" ht="15" customHeight="1" thickTop="1" thickBot="1" x14ac:dyDescent="0.2">
      <c r="B47" s="122"/>
      <c r="C47" s="124"/>
      <c r="D47" s="125"/>
      <c r="E47" s="69">
        <v>16</v>
      </c>
      <c r="F47" s="68" t="s">
        <v>95</v>
      </c>
      <c r="G47" s="69">
        <v>1</v>
      </c>
      <c r="H47" s="125"/>
      <c r="I47" s="124"/>
      <c r="J47" s="122"/>
    </row>
    <row r="48" spans="1:10" ht="15" customHeight="1" thickTop="1" thickBot="1" x14ac:dyDescent="0.2">
      <c r="B48" s="122"/>
      <c r="C48" s="124"/>
      <c r="D48" s="125"/>
      <c r="E48" s="69">
        <v>13</v>
      </c>
      <c r="F48" s="68" t="s">
        <v>96</v>
      </c>
      <c r="G48" s="69">
        <v>4</v>
      </c>
      <c r="H48" s="125"/>
      <c r="I48" s="124"/>
      <c r="J48" s="122"/>
    </row>
    <row r="49" spans="1:10" ht="15" customHeight="1" thickTop="1" thickBot="1" x14ac:dyDescent="0.2">
      <c r="B49" s="122"/>
      <c r="C49" s="124"/>
      <c r="D49" s="125"/>
      <c r="E49" s="69">
        <v>15</v>
      </c>
      <c r="F49" s="68" t="s">
        <v>97</v>
      </c>
      <c r="G49" s="69">
        <v>10</v>
      </c>
      <c r="H49" s="125"/>
      <c r="I49" s="124"/>
      <c r="J49" s="122"/>
    </row>
    <row r="50" spans="1:10" ht="15" customHeight="1" thickTop="1" thickBot="1" x14ac:dyDescent="0.2">
      <c r="B50" s="123"/>
      <c r="C50" s="124"/>
      <c r="D50" s="125"/>
      <c r="E50" s="69"/>
      <c r="F50" s="68" t="s">
        <v>100</v>
      </c>
      <c r="G50" s="69"/>
      <c r="H50" s="125"/>
      <c r="I50" s="124"/>
      <c r="J50" s="123"/>
    </row>
    <row r="51" spans="1:10" ht="14.25" customHeight="1" thickTop="1" x14ac:dyDescent="0.15"/>
    <row r="52" spans="1:10" ht="14.25" customHeight="1" thickBot="1" x14ac:dyDescent="0.2"/>
    <row r="53" spans="1:10" ht="15" customHeight="1" thickTop="1" thickBot="1" x14ac:dyDescent="0.2">
      <c r="A53" s="67" t="s">
        <v>107</v>
      </c>
      <c r="B53" s="121" t="s">
        <v>9</v>
      </c>
      <c r="C53" s="124" t="str">
        <f>IF(D53&gt;H53,"○","")</f>
        <v>○</v>
      </c>
      <c r="D53" s="125">
        <f>SUM(E53:E57)</f>
        <v>44</v>
      </c>
      <c r="E53" s="69">
        <v>10</v>
      </c>
      <c r="F53" s="68" t="s">
        <v>94</v>
      </c>
      <c r="G53" s="69">
        <v>2</v>
      </c>
      <c r="H53" s="125">
        <f>SUM(G53:G57)</f>
        <v>22</v>
      </c>
      <c r="I53" s="124" t="str">
        <f>IF(H53&gt;D53,"○","")</f>
        <v/>
      </c>
      <c r="J53" s="121" t="s">
        <v>16</v>
      </c>
    </row>
    <row r="54" spans="1:10" ht="15" customHeight="1" thickTop="1" thickBot="1" x14ac:dyDescent="0.2">
      <c r="B54" s="122"/>
      <c r="C54" s="124"/>
      <c r="D54" s="125"/>
      <c r="E54" s="69">
        <v>4</v>
      </c>
      <c r="F54" s="68" t="s">
        <v>95</v>
      </c>
      <c r="G54" s="69">
        <v>6</v>
      </c>
      <c r="H54" s="125"/>
      <c r="I54" s="124"/>
      <c r="J54" s="122"/>
    </row>
    <row r="55" spans="1:10" ht="15" customHeight="1" thickTop="1" thickBot="1" x14ac:dyDescent="0.2">
      <c r="B55" s="122"/>
      <c r="C55" s="124"/>
      <c r="D55" s="125"/>
      <c r="E55" s="69">
        <v>13</v>
      </c>
      <c r="F55" s="68" t="s">
        <v>96</v>
      </c>
      <c r="G55" s="69">
        <v>4</v>
      </c>
      <c r="H55" s="125"/>
      <c r="I55" s="124"/>
      <c r="J55" s="122"/>
    </row>
    <row r="56" spans="1:10" ht="15" customHeight="1" thickTop="1" thickBot="1" x14ac:dyDescent="0.2">
      <c r="B56" s="122"/>
      <c r="C56" s="124"/>
      <c r="D56" s="125"/>
      <c r="E56" s="69">
        <v>17</v>
      </c>
      <c r="F56" s="68" t="s">
        <v>97</v>
      </c>
      <c r="G56" s="69">
        <v>10</v>
      </c>
      <c r="H56" s="125"/>
      <c r="I56" s="124"/>
      <c r="J56" s="122"/>
    </row>
    <row r="57" spans="1:10" ht="15" customHeight="1" thickTop="1" thickBot="1" x14ac:dyDescent="0.2">
      <c r="B57" s="123"/>
      <c r="C57" s="124"/>
      <c r="D57" s="125"/>
      <c r="E57" s="69"/>
      <c r="F57" s="68" t="s">
        <v>100</v>
      </c>
      <c r="G57" s="69"/>
      <c r="H57" s="125"/>
      <c r="I57" s="124"/>
      <c r="J57" s="123"/>
    </row>
    <row r="58" spans="1:10" ht="14.25" thickTop="1" x14ac:dyDescent="0.15"/>
    <row r="59" spans="1:10" ht="14.25" thickBot="1" x14ac:dyDescent="0.2"/>
    <row r="60" spans="1:10" ht="15" customHeight="1" thickTop="1" thickBot="1" x14ac:dyDescent="0.2">
      <c r="A60" s="67" t="s">
        <v>115</v>
      </c>
      <c r="B60" s="121" t="s">
        <v>146</v>
      </c>
      <c r="C60" s="124" t="str">
        <f>IF(D60&gt;H60,"○","")</f>
        <v>○</v>
      </c>
      <c r="D60" s="125">
        <f>SUM(E60:E64)</f>
        <v>96</v>
      </c>
      <c r="E60" s="69">
        <v>34</v>
      </c>
      <c r="F60" s="68" t="s">
        <v>94</v>
      </c>
      <c r="G60" s="69">
        <v>4</v>
      </c>
      <c r="H60" s="125">
        <f>SUM(G60:G64)</f>
        <v>12</v>
      </c>
      <c r="I60" s="124" t="str">
        <f>IF(H60&gt;D60,"○","")</f>
        <v/>
      </c>
      <c r="J60" s="121" t="s">
        <v>9</v>
      </c>
    </row>
    <row r="61" spans="1:10" ht="15" customHeight="1" thickTop="1" thickBot="1" x14ac:dyDescent="0.2">
      <c r="B61" s="122"/>
      <c r="C61" s="124"/>
      <c r="D61" s="125"/>
      <c r="E61" s="69">
        <v>18</v>
      </c>
      <c r="F61" s="68" t="s">
        <v>95</v>
      </c>
      <c r="G61" s="69">
        <v>6</v>
      </c>
      <c r="H61" s="125"/>
      <c r="I61" s="124"/>
      <c r="J61" s="122"/>
    </row>
    <row r="62" spans="1:10" ht="15" customHeight="1" thickTop="1" thickBot="1" x14ac:dyDescent="0.2">
      <c r="B62" s="122"/>
      <c r="C62" s="124"/>
      <c r="D62" s="125"/>
      <c r="E62" s="69">
        <v>18</v>
      </c>
      <c r="F62" s="68" t="s">
        <v>96</v>
      </c>
      <c r="G62" s="69">
        <v>2</v>
      </c>
      <c r="H62" s="125"/>
      <c r="I62" s="124"/>
      <c r="J62" s="122"/>
    </row>
    <row r="63" spans="1:10" ht="15" customHeight="1" thickTop="1" thickBot="1" x14ac:dyDescent="0.2">
      <c r="B63" s="122"/>
      <c r="C63" s="124"/>
      <c r="D63" s="125"/>
      <c r="E63" s="69">
        <v>26</v>
      </c>
      <c r="F63" s="68" t="s">
        <v>97</v>
      </c>
      <c r="G63" s="69">
        <v>0</v>
      </c>
      <c r="H63" s="125"/>
      <c r="I63" s="124"/>
      <c r="J63" s="122"/>
    </row>
    <row r="64" spans="1:10" ht="15" customHeight="1" thickTop="1" thickBot="1" x14ac:dyDescent="0.2">
      <c r="B64" s="123"/>
      <c r="C64" s="124"/>
      <c r="D64" s="125"/>
      <c r="E64" s="69"/>
      <c r="F64" s="68" t="s">
        <v>100</v>
      </c>
      <c r="G64" s="69"/>
      <c r="H64" s="125"/>
      <c r="I64" s="124"/>
      <c r="J64" s="123"/>
    </row>
    <row r="65" spans="1:10" ht="14.25" thickTop="1" x14ac:dyDescent="0.15"/>
    <row r="66" spans="1:10" ht="14.25" thickBot="1" x14ac:dyDescent="0.2"/>
    <row r="67" spans="1:10" ht="15" customHeight="1" thickTop="1" thickBot="1" x14ac:dyDescent="0.2">
      <c r="A67" s="67" t="s">
        <v>142</v>
      </c>
      <c r="B67" s="121" t="s">
        <v>143</v>
      </c>
      <c r="C67" s="124" t="str">
        <f>IF(D67&gt;H67,"○","")</f>
        <v/>
      </c>
      <c r="D67" s="125">
        <f>SUM(E67:E71)</f>
        <v>44</v>
      </c>
      <c r="E67" s="69">
        <v>8</v>
      </c>
      <c r="F67" s="68" t="s">
        <v>94</v>
      </c>
      <c r="G67" s="69">
        <v>20</v>
      </c>
      <c r="H67" s="125">
        <f>SUM(G67:G71)</f>
        <v>69</v>
      </c>
      <c r="I67" s="124" t="str">
        <f>IF(H67&gt;D67,"○","")</f>
        <v>○</v>
      </c>
      <c r="J67" s="121" t="s">
        <v>17</v>
      </c>
    </row>
    <row r="68" spans="1:10" ht="15" customHeight="1" thickTop="1" thickBot="1" x14ac:dyDescent="0.2">
      <c r="B68" s="122"/>
      <c r="C68" s="124"/>
      <c r="D68" s="125"/>
      <c r="E68" s="69">
        <v>7</v>
      </c>
      <c r="F68" s="68" t="s">
        <v>95</v>
      </c>
      <c r="G68" s="69">
        <v>19</v>
      </c>
      <c r="H68" s="125"/>
      <c r="I68" s="124"/>
      <c r="J68" s="122"/>
    </row>
    <row r="69" spans="1:10" ht="15" customHeight="1" thickTop="1" thickBot="1" x14ac:dyDescent="0.2">
      <c r="B69" s="122"/>
      <c r="C69" s="124"/>
      <c r="D69" s="125"/>
      <c r="E69" s="69">
        <v>10</v>
      </c>
      <c r="F69" s="68" t="s">
        <v>96</v>
      </c>
      <c r="G69" s="69">
        <v>23</v>
      </c>
      <c r="H69" s="125"/>
      <c r="I69" s="124"/>
      <c r="J69" s="122"/>
    </row>
    <row r="70" spans="1:10" ht="15" customHeight="1" thickTop="1" thickBot="1" x14ac:dyDescent="0.2">
      <c r="B70" s="122"/>
      <c r="C70" s="124"/>
      <c r="D70" s="125"/>
      <c r="E70" s="69">
        <v>19</v>
      </c>
      <c r="F70" s="68" t="s">
        <v>97</v>
      </c>
      <c r="G70" s="69">
        <v>7</v>
      </c>
      <c r="H70" s="125"/>
      <c r="I70" s="124"/>
      <c r="J70" s="122"/>
    </row>
    <row r="71" spans="1:10" ht="15" customHeight="1" thickTop="1" thickBot="1" x14ac:dyDescent="0.2">
      <c r="B71" s="123"/>
      <c r="C71" s="124"/>
      <c r="D71" s="125"/>
      <c r="E71" s="69"/>
      <c r="F71" s="68" t="s">
        <v>100</v>
      </c>
      <c r="G71" s="69"/>
      <c r="H71" s="125"/>
      <c r="I71" s="124"/>
      <c r="J71" s="123"/>
    </row>
    <row r="72" spans="1:10" ht="14.25" thickTop="1" x14ac:dyDescent="0.15"/>
    <row r="73" spans="1:10" ht="14.25" thickBot="1" x14ac:dyDescent="0.2"/>
    <row r="74" spans="1:10" ht="15" customHeight="1" thickTop="1" thickBot="1" x14ac:dyDescent="0.2">
      <c r="A74" s="67" t="s">
        <v>141</v>
      </c>
      <c r="B74" s="121" t="s">
        <v>15</v>
      </c>
      <c r="C74" s="124" t="str">
        <f>IF(D74&gt;H74,"○","")</f>
        <v>○</v>
      </c>
      <c r="D74" s="125">
        <f>SUM(E74:E78)</f>
        <v>87</v>
      </c>
      <c r="E74" s="69">
        <v>20</v>
      </c>
      <c r="F74" s="68" t="s">
        <v>94</v>
      </c>
      <c r="G74" s="69">
        <v>9</v>
      </c>
      <c r="H74" s="125">
        <f>SUM(G74:G78)</f>
        <v>29</v>
      </c>
      <c r="I74" s="124" t="str">
        <f>IF(H74&gt;D74,"○","")</f>
        <v/>
      </c>
      <c r="J74" s="121" t="s">
        <v>104</v>
      </c>
    </row>
    <row r="75" spans="1:10" ht="15" customHeight="1" thickTop="1" thickBot="1" x14ac:dyDescent="0.2">
      <c r="B75" s="122"/>
      <c r="C75" s="124"/>
      <c r="D75" s="125"/>
      <c r="E75" s="69">
        <v>24</v>
      </c>
      <c r="F75" s="68" t="s">
        <v>95</v>
      </c>
      <c r="G75" s="69">
        <v>4</v>
      </c>
      <c r="H75" s="125"/>
      <c r="I75" s="124"/>
      <c r="J75" s="122"/>
    </row>
    <row r="76" spans="1:10" ht="15" customHeight="1" thickTop="1" thickBot="1" x14ac:dyDescent="0.2">
      <c r="B76" s="122"/>
      <c r="C76" s="124"/>
      <c r="D76" s="125"/>
      <c r="E76" s="69">
        <v>18</v>
      </c>
      <c r="F76" s="68" t="s">
        <v>96</v>
      </c>
      <c r="G76" s="69">
        <v>8</v>
      </c>
      <c r="H76" s="125"/>
      <c r="I76" s="124"/>
      <c r="J76" s="122"/>
    </row>
    <row r="77" spans="1:10" ht="15" customHeight="1" thickTop="1" thickBot="1" x14ac:dyDescent="0.2">
      <c r="B77" s="122"/>
      <c r="C77" s="124"/>
      <c r="D77" s="125"/>
      <c r="E77" s="69">
        <v>25</v>
      </c>
      <c r="F77" s="68" t="s">
        <v>97</v>
      </c>
      <c r="G77" s="69">
        <v>8</v>
      </c>
      <c r="H77" s="125"/>
      <c r="I77" s="124"/>
      <c r="J77" s="122"/>
    </row>
    <row r="78" spans="1:10" ht="15" customHeight="1" thickTop="1" thickBot="1" x14ac:dyDescent="0.2">
      <c r="B78" s="123"/>
      <c r="C78" s="124"/>
      <c r="D78" s="125"/>
      <c r="E78" s="69"/>
      <c r="F78" s="68" t="s">
        <v>100</v>
      </c>
      <c r="G78" s="69"/>
      <c r="H78" s="125"/>
      <c r="I78" s="124"/>
      <c r="J78" s="123"/>
    </row>
    <row r="79" spans="1:10" ht="14.25" thickTop="1" x14ac:dyDescent="0.15"/>
  </sheetData>
  <mergeCells count="66">
    <mergeCell ref="J74:J78"/>
    <mergeCell ref="B67:B71"/>
    <mergeCell ref="C67:C71"/>
    <mergeCell ref="D67:D71"/>
    <mergeCell ref="H67:H71"/>
    <mergeCell ref="I67:I71"/>
    <mergeCell ref="J67:J71"/>
    <mergeCell ref="B74:B78"/>
    <mergeCell ref="C74:C78"/>
    <mergeCell ref="D74:D78"/>
    <mergeCell ref="H74:H78"/>
    <mergeCell ref="I74:I78"/>
    <mergeCell ref="J60:J64"/>
    <mergeCell ref="B53:B57"/>
    <mergeCell ref="C53:C57"/>
    <mergeCell ref="D53:D57"/>
    <mergeCell ref="H53:H57"/>
    <mergeCell ref="I53:I57"/>
    <mergeCell ref="J53:J57"/>
    <mergeCell ref="B60:B64"/>
    <mergeCell ref="C60:C64"/>
    <mergeCell ref="D60:D64"/>
    <mergeCell ref="H60:H64"/>
    <mergeCell ref="I60:I64"/>
    <mergeCell ref="J46:J50"/>
    <mergeCell ref="B39:B43"/>
    <mergeCell ref="C39:C43"/>
    <mergeCell ref="D39:D43"/>
    <mergeCell ref="H39:H43"/>
    <mergeCell ref="I39:I43"/>
    <mergeCell ref="J39:J43"/>
    <mergeCell ref="B46:B50"/>
    <mergeCell ref="C46:C50"/>
    <mergeCell ref="D46:D50"/>
    <mergeCell ref="H46:H50"/>
    <mergeCell ref="I46:I50"/>
    <mergeCell ref="J32:J36"/>
    <mergeCell ref="B25:B29"/>
    <mergeCell ref="C25:C29"/>
    <mergeCell ref="D25:D29"/>
    <mergeCell ref="H25:H29"/>
    <mergeCell ref="I25:I29"/>
    <mergeCell ref="J25:J29"/>
    <mergeCell ref="B32:B36"/>
    <mergeCell ref="C32:C36"/>
    <mergeCell ref="D32:D36"/>
    <mergeCell ref="H32:H36"/>
    <mergeCell ref="I32:I36"/>
    <mergeCell ref="J18:J22"/>
    <mergeCell ref="B11:B15"/>
    <mergeCell ref="C11:C15"/>
    <mergeCell ref="D11:D15"/>
    <mergeCell ref="H11:H15"/>
    <mergeCell ref="I11:I15"/>
    <mergeCell ref="J11:J15"/>
    <mergeCell ref="B18:B22"/>
    <mergeCell ref="C18:C22"/>
    <mergeCell ref="D18:D22"/>
    <mergeCell ref="H18:H22"/>
    <mergeCell ref="I18:I22"/>
    <mergeCell ref="J4:J8"/>
    <mergeCell ref="B4:B8"/>
    <mergeCell ref="C4:C8"/>
    <mergeCell ref="D4:D8"/>
    <mergeCell ref="H4:H8"/>
    <mergeCell ref="I4:I8"/>
  </mergeCells>
  <phoneticPr fontId="1"/>
  <dataValidations count="1">
    <dataValidation type="list" allowBlank="1" showInputMessage="1" showErrorMessage="1" sqref="B4:B8 J4:J8 B11:B15 J11:J15 J18:J22 J25:J29 B18:B22 B25:B29 B32:B36 B39:B43 B46:B50 B53:B57 B60:B64 B67:B71 B74:B78 J74:J78 J67:J71 J60:J64 J53:J57 J46:J50 J39:J43 J32:J36" xr:uid="{4EC18046-7913-4460-A230-6B9AD4AC3ECF}">
      <formula1>$L$4:$L$19</formula1>
    </dataValidation>
  </dataValidations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5249-54B1-4651-A634-201DF4D99205}">
  <sheetPr>
    <tabColor indexed="35"/>
  </sheetPr>
  <dimension ref="A1:L59"/>
  <sheetViews>
    <sheetView view="pageBreakPreview" topLeftCell="A12" zoomScale="93" zoomScaleNormal="100" zoomScaleSheetLayoutView="89" workbookViewId="0">
      <selection activeCell="J67" sqref="J67:J71"/>
    </sheetView>
  </sheetViews>
  <sheetFormatPr defaultColWidth="9" defaultRowHeight="13.5" x14ac:dyDescent="0.15"/>
  <cols>
    <col min="1" max="1" width="9" style="67" customWidth="1"/>
    <col min="2" max="2" width="16.25" style="67" customWidth="1"/>
    <col min="3" max="3" width="3" style="67" customWidth="1"/>
    <col min="4" max="4" width="5.75" style="67" customWidth="1"/>
    <col min="5" max="7" width="4.25" style="67" customWidth="1"/>
    <col min="8" max="8" width="5.75" style="67" customWidth="1"/>
    <col min="9" max="9" width="3" style="67" customWidth="1"/>
    <col min="10" max="10" width="16.25" style="67" customWidth="1"/>
    <col min="11" max="16384" width="9" style="67"/>
  </cols>
  <sheetData>
    <row r="1" spans="1:12" ht="14.25" customHeight="1" x14ac:dyDescent="0.15">
      <c r="B1" s="67" t="s">
        <v>119</v>
      </c>
    </row>
    <row r="3" spans="1:12" ht="14.25" customHeight="1" thickBot="1" x14ac:dyDescent="0.2"/>
    <row r="4" spans="1:12" ht="15" customHeight="1" thickTop="1" thickBot="1" x14ac:dyDescent="0.2">
      <c r="A4" s="67" t="s">
        <v>93</v>
      </c>
      <c r="B4" s="121" t="s">
        <v>121</v>
      </c>
      <c r="C4" s="124" t="str">
        <f>IF(D4&gt;H4,"○","")</f>
        <v>○</v>
      </c>
      <c r="D4" s="125">
        <f>SUM(E4:E8)</f>
        <v>92</v>
      </c>
      <c r="E4" s="69">
        <v>30</v>
      </c>
      <c r="F4" s="68" t="s">
        <v>116</v>
      </c>
      <c r="G4" s="69">
        <v>5</v>
      </c>
      <c r="H4" s="125">
        <f>SUM(G4:G8)</f>
        <v>29</v>
      </c>
      <c r="I4" s="126" t="str">
        <f>IF(H4&gt;D4,"○","")</f>
        <v/>
      </c>
      <c r="J4" s="121" t="s">
        <v>14</v>
      </c>
      <c r="L4" s="67" t="s">
        <v>121</v>
      </c>
    </row>
    <row r="5" spans="1:12" ht="15" customHeight="1" thickTop="1" thickBot="1" x14ac:dyDescent="0.2">
      <c r="B5" s="127"/>
      <c r="C5" s="124"/>
      <c r="D5" s="125"/>
      <c r="E5" s="69">
        <v>19</v>
      </c>
      <c r="F5" s="68" t="s">
        <v>95</v>
      </c>
      <c r="G5" s="69">
        <v>10</v>
      </c>
      <c r="H5" s="125"/>
      <c r="I5" s="126"/>
      <c r="J5" s="127"/>
      <c r="L5" s="67" t="s">
        <v>10</v>
      </c>
    </row>
    <row r="6" spans="1:12" ht="15" customHeight="1" thickTop="1" thickBot="1" x14ac:dyDescent="0.2">
      <c r="B6" s="127"/>
      <c r="C6" s="124"/>
      <c r="D6" s="125"/>
      <c r="E6" s="69">
        <v>19</v>
      </c>
      <c r="F6" s="68" t="s">
        <v>96</v>
      </c>
      <c r="G6" s="69">
        <v>12</v>
      </c>
      <c r="H6" s="125"/>
      <c r="I6" s="126"/>
      <c r="J6" s="127"/>
      <c r="L6" s="67" t="s">
        <v>124</v>
      </c>
    </row>
    <row r="7" spans="1:12" ht="15" customHeight="1" thickTop="1" thickBot="1" x14ac:dyDescent="0.2">
      <c r="B7" s="127"/>
      <c r="C7" s="124"/>
      <c r="D7" s="125"/>
      <c r="E7" s="69">
        <v>24</v>
      </c>
      <c r="F7" s="68" t="s">
        <v>97</v>
      </c>
      <c r="G7" s="69">
        <v>2</v>
      </c>
      <c r="H7" s="125"/>
      <c r="I7" s="126"/>
      <c r="J7" s="127"/>
      <c r="L7" s="67" t="s">
        <v>13</v>
      </c>
    </row>
    <row r="8" spans="1:12" ht="15" customHeight="1" thickTop="1" thickBot="1" x14ac:dyDescent="0.2">
      <c r="B8" s="128"/>
      <c r="C8" s="124"/>
      <c r="D8" s="125"/>
      <c r="E8" s="69"/>
      <c r="F8" s="68" t="s">
        <v>100</v>
      </c>
      <c r="G8" s="69"/>
      <c r="H8" s="125"/>
      <c r="I8" s="126"/>
      <c r="J8" s="128"/>
      <c r="L8" s="67" t="s">
        <v>126</v>
      </c>
    </row>
    <row r="9" spans="1:12" ht="14.25" customHeight="1" thickTop="1" x14ac:dyDescent="0.15">
      <c r="L9" s="67" t="s">
        <v>11</v>
      </c>
    </row>
    <row r="10" spans="1:12" ht="14.25" customHeight="1" thickBot="1" x14ac:dyDescent="0.2">
      <c r="L10" s="67" t="s">
        <v>127</v>
      </c>
    </row>
    <row r="11" spans="1:12" ht="15" customHeight="1" thickTop="1" thickBot="1" x14ac:dyDescent="0.2">
      <c r="A11" s="67" t="s">
        <v>102</v>
      </c>
      <c r="B11" s="121" t="s">
        <v>130</v>
      </c>
      <c r="C11" s="124" t="str">
        <f>IF(D11&gt;H11,"○","")</f>
        <v/>
      </c>
      <c r="D11" s="125">
        <f>SUM(E11:E15)</f>
        <v>50</v>
      </c>
      <c r="E11" s="69">
        <v>10</v>
      </c>
      <c r="F11" s="68" t="s">
        <v>116</v>
      </c>
      <c r="G11" s="69">
        <v>25</v>
      </c>
      <c r="H11" s="125">
        <f>SUM(G11:G15)</f>
        <v>69</v>
      </c>
      <c r="I11" s="126" t="str">
        <f>IF(H11&gt;D11,"○","")</f>
        <v>○</v>
      </c>
      <c r="J11" s="121" t="s">
        <v>132</v>
      </c>
      <c r="L11" s="67" t="s">
        <v>14</v>
      </c>
    </row>
    <row r="12" spans="1:12" ht="15" customHeight="1" thickTop="1" thickBot="1" x14ac:dyDescent="0.2">
      <c r="B12" s="127"/>
      <c r="C12" s="124"/>
      <c r="D12" s="125"/>
      <c r="E12" s="69">
        <v>17</v>
      </c>
      <c r="F12" s="68" t="s">
        <v>95</v>
      </c>
      <c r="G12" s="69">
        <v>14</v>
      </c>
      <c r="H12" s="125"/>
      <c r="I12" s="126"/>
      <c r="J12" s="127"/>
      <c r="L12" s="67" t="s">
        <v>18</v>
      </c>
    </row>
    <row r="13" spans="1:12" ht="15" customHeight="1" thickTop="1" thickBot="1" x14ac:dyDescent="0.2">
      <c r="B13" s="127"/>
      <c r="C13" s="124"/>
      <c r="D13" s="125"/>
      <c r="E13" s="69">
        <v>10</v>
      </c>
      <c r="F13" s="68" t="s">
        <v>96</v>
      </c>
      <c r="G13" s="69">
        <v>10</v>
      </c>
      <c r="H13" s="125"/>
      <c r="I13" s="126"/>
      <c r="J13" s="127"/>
      <c r="L13" s="67" t="s">
        <v>128</v>
      </c>
    </row>
    <row r="14" spans="1:12" ht="15" customHeight="1" thickTop="1" thickBot="1" x14ac:dyDescent="0.2">
      <c r="B14" s="127"/>
      <c r="C14" s="124"/>
      <c r="D14" s="125"/>
      <c r="E14" s="69">
        <v>13</v>
      </c>
      <c r="F14" s="68" t="s">
        <v>97</v>
      </c>
      <c r="G14" s="69">
        <v>20</v>
      </c>
      <c r="H14" s="125"/>
      <c r="I14" s="126"/>
      <c r="J14" s="127"/>
      <c r="L14" s="67" t="s">
        <v>129</v>
      </c>
    </row>
    <row r="15" spans="1:12" ht="15" customHeight="1" thickTop="1" thickBot="1" x14ac:dyDescent="0.2">
      <c r="B15" s="128"/>
      <c r="C15" s="124"/>
      <c r="D15" s="125"/>
      <c r="E15" s="69"/>
      <c r="F15" s="68" t="s">
        <v>100</v>
      </c>
      <c r="G15" s="69"/>
      <c r="H15" s="125"/>
      <c r="I15" s="126"/>
      <c r="J15" s="128"/>
      <c r="L15" s="67" t="s">
        <v>131</v>
      </c>
    </row>
    <row r="16" spans="1:12" ht="14.25" customHeight="1" thickTop="1" x14ac:dyDescent="0.15">
      <c r="L16" s="67" t="s">
        <v>122</v>
      </c>
    </row>
    <row r="17" spans="1:12" ht="14.25" customHeight="1" thickBot="1" x14ac:dyDescent="0.2">
      <c r="B17" s="67" t="s">
        <v>139</v>
      </c>
      <c r="L17" s="67" t="s">
        <v>123</v>
      </c>
    </row>
    <row r="18" spans="1:12" ht="15" customHeight="1" thickTop="1" thickBot="1" x14ac:dyDescent="0.2">
      <c r="A18" s="67" t="s">
        <v>99</v>
      </c>
      <c r="B18" s="121" t="s">
        <v>121</v>
      </c>
      <c r="C18" s="124" t="str">
        <f>IF(D18&gt;H18,"○","")</f>
        <v>○</v>
      </c>
      <c r="D18" s="125">
        <f>SUM(E18:E22)</f>
        <v>86</v>
      </c>
      <c r="E18" s="69">
        <v>28</v>
      </c>
      <c r="F18" s="68" t="s">
        <v>116</v>
      </c>
      <c r="G18" s="69">
        <v>8</v>
      </c>
      <c r="H18" s="125">
        <f>SUM(G18:G22)</f>
        <v>32</v>
      </c>
      <c r="I18" s="126" t="str">
        <f>IF(H18&gt;D18,"○","")</f>
        <v/>
      </c>
      <c r="J18" s="121" t="s">
        <v>132</v>
      </c>
      <c r="L18" s="67" t="s">
        <v>125</v>
      </c>
    </row>
    <row r="19" spans="1:12" ht="15" customHeight="1" thickTop="1" thickBot="1" x14ac:dyDescent="0.2">
      <c r="B19" s="127"/>
      <c r="C19" s="124"/>
      <c r="D19" s="125"/>
      <c r="E19" s="69">
        <v>13</v>
      </c>
      <c r="F19" s="68" t="s">
        <v>95</v>
      </c>
      <c r="G19" s="69">
        <v>11</v>
      </c>
      <c r="H19" s="125"/>
      <c r="I19" s="126"/>
      <c r="J19" s="127"/>
      <c r="L19" s="67" t="s">
        <v>132</v>
      </c>
    </row>
    <row r="20" spans="1:12" ht="15" customHeight="1" thickTop="1" thickBot="1" x14ac:dyDescent="0.2">
      <c r="B20" s="127"/>
      <c r="C20" s="124"/>
      <c r="D20" s="125"/>
      <c r="E20" s="69">
        <v>29</v>
      </c>
      <c r="F20" s="68" t="s">
        <v>96</v>
      </c>
      <c r="G20" s="69">
        <v>5</v>
      </c>
      <c r="H20" s="125"/>
      <c r="I20" s="126"/>
      <c r="J20" s="127"/>
    </row>
    <row r="21" spans="1:12" ht="15" customHeight="1" thickTop="1" thickBot="1" x14ac:dyDescent="0.2">
      <c r="B21" s="127"/>
      <c r="C21" s="124"/>
      <c r="D21" s="125"/>
      <c r="E21" s="69">
        <v>16</v>
      </c>
      <c r="F21" s="68" t="s">
        <v>97</v>
      </c>
      <c r="G21" s="69">
        <v>8</v>
      </c>
      <c r="H21" s="125"/>
      <c r="I21" s="126"/>
      <c r="J21" s="127"/>
    </row>
    <row r="22" spans="1:12" ht="15" customHeight="1" thickTop="1" thickBot="1" x14ac:dyDescent="0.2">
      <c r="B22" s="128"/>
      <c r="C22" s="124"/>
      <c r="D22" s="125"/>
      <c r="E22" s="69"/>
      <c r="F22" s="68" t="s">
        <v>100</v>
      </c>
      <c r="G22" s="69"/>
      <c r="H22" s="125"/>
      <c r="I22" s="126"/>
      <c r="J22" s="128"/>
    </row>
    <row r="23" spans="1:12" ht="14.25" customHeight="1" thickTop="1" x14ac:dyDescent="0.15"/>
    <row r="24" spans="1:12" ht="14.25" customHeight="1" thickBot="1" x14ac:dyDescent="0.2">
      <c r="B24" s="67" t="s">
        <v>140</v>
      </c>
    </row>
    <row r="25" spans="1:12" ht="15" customHeight="1" thickTop="1" thickBot="1" x14ac:dyDescent="0.2">
      <c r="A25" s="67" t="s">
        <v>103</v>
      </c>
      <c r="B25" s="121" t="s">
        <v>14</v>
      </c>
      <c r="C25" s="124" t="str">
        <f>IF(D25&gt;H25,"○","")</f>
        <v>○</v>
      </c>
      <c r="D25" s="125">
        <f>SUM(E25:E29)</f>
        <v>73</v>
      </c>
      <c r="E25" s="69">
        <v>13</v>
      </c>
      <c r="F25" s="68" t="s">
        <v>116</v>
      </c>
      <c r="G25" s="69">
        <v>19</v>
      </c>
      <c r="H25" s="125">
        <f>SUM(G25:G29)</f>
        <v>65</v>
      </c>
      <c r="I25" s="126" t="str">
        <f>IF(H25&gt;D25,"○","")</f>
        <v/>
      </c>
      <c r="J25" s="121" t="s">
        <v>130</v>
      </c>
    </row>
    <row r="26" spans="1:12" ht="15" customHeight="1" thickTop="1" thickBot="1" x14ac:dyDescent="0.2">
      <c r="B26" s="127"/>
      <c r="C26" s="124"/>
      <c r="D26" s="125"/>
      <c r="E26" s="69">
        <v>25</v>
      </c>
      <c r="F26" s="68" t="s">
        <v>95</v>
      </c>
      <c r="G26" s="69">
        <v>7</v>
      </c>
      <c r="H26" s="125"/>
      <c r="I26" s="126"/>
      <c r="J26" s="127"/>
    </row>
    <row r="27" spans="1:12" ht="15" customHeight="1" thickTop="1" thickBot="1" x14ac:dyDescent="0.2">
      <c r="B27" s="127"/>
      <c r="C27" s="124"/>
      <c r="D27" s="125"/>
      <c r="E27" s="69">
        <v>21</v>
      </c>
      <c r="F27" s="68" t="s">
        <v>96</v>
      </c>
      <c r="G27" s="69">
        <v>21</v>
      </c>
      <c r="H27" s="125"/>
      <c r="I27" s="126"/>
      <c r="J27" s="127"/>
    </row>
    <row r="28" spans="1:12" ht="15" customHeight="1" thickTop="1" thickBot="1" x14ac:dyDescent="0.2">
      <c r="B28" s="127"/>
      <c r="C28" s="124"/>
      <c r="D28" s="125"/>
      <c r="E28" s="69">
        <v>14</v>
      </c>
      <c r="F28" s="68" t="s">
        <v>97</v>
      </c>
      <c r="G28" s="69">
        <v>18</v>
      </c>
      <c r="H28" s="125"/>
      <c r="I28" s="126"/>
      <c r="J28" s="127"/>
    </row>
    <row r="29" spans="1:12" ht="15" customHeight="1" thickTop="1" thickBot="1" x14ac:dyDescent="0.2">
      <c r="B29" s="128"/>
      <c r="C29" s="124"/>
      <c r="D29" s="125"/>
      <c r="E29" s="69"/>
      <c r="F29" s="68" t="s">
        <v>100</v>
      </c>
      <c r="G29" s="69"/>
      <c r="H29" s="125"/>
      <c r="I29" s="126"/>
      <c r="J29" s="128"/>
    </row>
    <row r="30" spans="1:12" ht="14.25" customHeight="1" thickTop="1" x14ac:dyDescent="0.15"/>
    <row r="31" spans="1:12" ht="14.25" customHeight="1" thickBot="1" x14ac:dyDescent="0.2"/>
    <row r="32" spans="1:12" ht="15" customHeight="1" thickTop="1" thickBot="1" x14ac:dyDescent="0.2">
      <c r="B32" s="121"/>
      <c r="C32" s="124" t="str">
        <f>IF(D32&gt;H32,"○","")</f>
        <v/>
      </c>
      <c r="D32" s="125">
        <f>SUM(E32:E36)</f>
        <v>0</v>
      </c>
      <c r="E32" s="69"/>
      <c r="F32" s="68" t="s">
        <v>116</v>
      </c>
      <c r="G32" s="69"/>
      <c r="H32" s="125">
        <f>SUM(G32:G36)</f>
        <v>0</v>
      </c>
      <c r="I32" s="126" t="str">
        <f>IF(H32&gt;D32,"○","")</f>
        <v/>
      </c>
      <c r="J32" s="129"/>
    </row>
    <row r="33" spans="2:10" ht="15" customHeight="1" thickTop="1" thickBot="1" x14ac:dyDescent="0.2">
      <c r="B33" s="122"/>
      <c r="C33" s="124"/>
      <c r="D33" s="125"/>
      <c r="E33" s="69"/>
      <c r="F33" s="68" t="s">
        <v>95</v>
      </c>
      <c r="G33" s="69"/>
      <c r="H33" s="125"/>
      <c r="I33" s="126"/>
      <c r="J33" s="132"/>
    </row>
    <row r="34" spans="2:10" ht="15" customHeight="1" thickTop="1" thickBot="1" x14ac:dyDescent="0.2">
      <c r="B34" s="122"/>
      <c r="C34" s="124"/>
      <c r="D34" s="125"/>
      <c r="E34" s="69"/>
      <c r="F34" s="68" t="s">
        <v>96</v>
      </c>
      <c r="G34" s="69"/>
      <c r="H34" s="125"/>
      <c r="I34" s="126"/>
      <c r="J34" s="132"/>
    </row>
    <row r="35" spans="2:10" ht="15" customHeight="1" thickTop="1" thickBot="1" x14ac:dyDescent="0.2">
      <c r="B35" s="122"/>
      <c r="C35" s="124"/>
      <c r="D35" s="125"/>
      <c r="E35" s="69"/>
      <c r="F35" s="68" t="s">
        <v>97</v>
      </c>
      <c r="G35" s="69"/>
      <c r="H35" s="125"/>
      <c r="I35" s="126"/>
      <c r="J35" s="132"/>
    </row>
    <row r="36" spans="2:10" ht="15" customHeight="1" thickTop="1" thickBot="1" x14ac:dyDescent="0.2">
      <c r="B36" s="123"/>
      <c r="C36" s="124"/>
      <c r="D36" s="125"/>
      <c r="E36" s="69"/>
      <c r="F36" s="68" t="s">
        <v>100</v>
      </c>
      <c r="G36" s="69"/>
      <c r="H36" s="125"/>
      <c r="I36" s="126"/>
      <c r="J36" s="133"/>
    </row>
    <row r="37" spans="2:10" ht="14.25" customHeight="1" thickTop="1" x14ac:dyDescent="0.15"/>
    <row r="38" spans="2:10" ht="14.25" customHeight="1" thickBot="1" x14ac:dyDescent="0.2"/>
    <row r="39" spans="2:10" ht="15" customHeight="1" thickTop="1" thickBot="1" x14ac:dyDescent="0.2">
      <c r="B39" s="121"/>
      <c r="C39" s="124" t="str">
        <f>IF(D39&gt;H39,"○","")</f>
        <v/>
      </c>
      <c r="D39" s="125">
        <f>SUM(E39:E43)</f>
        <v>0</v>
      </c>
      <c r="E39" s="69"/>
      <c r="F39" s="68" t="s">
        <v>116</v>
      </c>
      <c r="G39" s="69"/>
      <c r="H39" s="125">
        <f>SUM(G39:G43)</f>
        <v>0</v>
      </c>
      <c r="I39" s="126" t="str">
        <f>IF(H39&gt;D39,"○","")</f>
        <v/>
      </c>
      <c r="J39" s="129"/>
    </row>
    <row r="40" spans="2:10" ht="15" customHeight="1" thickTop="1" thickBot="1" x14ac:dyDescent="0.2">
      <c r="B40" s="122"/>
      <c r="C40" s="124"/>
      <c r="D40" s="125"/>
      <c r="E40" s="69"/>
      <c r="F40" s="68" t="s">
        <v>95</v>
      </c>
      <c r="G40" s="69"/>
      <c r="H40" s="125"/>
      <c r="I40" s="126"/>
      <c r="J40" s="130"/>
    </row>
    <row r="41" spans="2:10" ht="15" customHeight="1" thickTop="1" thickBot="1" x14ac:dyDescent="0.2">
      <c r="B41" s="122"/>
      <c r="C41" s="124"/>
      <c r="D41" s="125"/>
      <c r="E41" s="69"/>
      <c r="F41" s="68" t="s">
        <v>96</v>
      </c>
      <c r="G41" s="69"/>
      <c r="H41" s="125"/>
      <c r="I41" s="126"/>
      <c r="J41" s="130"/>
    </row>
    <row r="42" spans="2:10" ht="15" customHeight="1" thickTop="1" thickBot="1" x14ac:dyDescent="0.2">
      <c r="B42" s="122"/>
      <c r="C42" s="124"/>
      <c r="D42" s="125"/>
      <c r="E42" s="69"/>
      <c r="F42" s="68" t="s">
        <v>97</v>
      </c>
      <c r="G42" s="69"/>
      <c r="H42" s="125"/>
      <c r="I42" s="126"/>
      <c r="J42" s="130"/>
    </row>
    <row r="43" spans="2:10" ht="15" customHeight="1" thickTop="1" thickBot="1" x14ac:dyDescent="0.2">
      <c r="B43" s="123"/>
      <c r="C43" s="124"/>
      <c r="D43" s="125"/>
      <c r="E43" s="69"/>
      <c r="F43" s="68" t="s">
        <v>100</v>
      </c>
      <c r="G43" s="69"/>
      <c r="H43" s="125"/>
      <c r="I43" s="126"/>
      <c r="J43" s="131"/>
    </row>
    <row r="44" spans="2:10" ht="14.25" customHeight="1" thickTop="1" x14ac:dyDescent="0.15"/>
    <row r="45" spans="2:10" ht="14.25" customHeight="1" thickBot="1" x14ac:dyDescent="0.2"/>
    <row r="46" spans="2:10" ht="15" customHeight="1" thickTop="1" thickBot="1" x14ac:dyDescent="0.2">
      <c r="B46" s="121"/>
      <c r="C46" s="124" t="str">
        <f>IF(D46&gt;H46,"○","")</f>
        <v/>
      </c>
      <c r="D46" s="125">
        <f>SUM(E46:E50)</f>
        <v>0</v>
      </c>
      <c r="E46" s="69"/>
      <c r="F46" s="68" t="s">
        <v>116</v>
      </c>
      <c r="G46" s="69"/>
      <c r="H46" s="125">
        <f>SUM(G46:G50)</f>
        <v>0</v>
      </c>
      <c r="I46" s="126" t="str">
        <f>IF(H46&gt;D46,"○","")</f>
        <v/>
      </c>
      <c r="J46" s="129"/>
    </row>
    <row r="47" spans="2:10" ht="15" customHeight="1" thickTop="1" thickBot="1" x14ac:dyDescent="0.2">
      <c r="B47" s="122"/>
      <c r="C47" s="124"/>
      <c r="D47" s="125"/>
      <c r="E47" s="69"/>
      <c r="F47" s="68" t="s">
        <v>95</v>
      </c>
      <c r="G47" s="69"/>
      <c r="H47" s="125"/>
      <c r="I47" s="126"/>
      <c r="J47" s="130"/>
    </row>
    <row r="48" spans="2:10" ht="15" customHeight="1" thickTop="1" thickBot="1" x14ac:dyDescent="0.2">
      <c r="B48" s="122"/>
      <c r="C48" s="124"/>
      <c r="D48" s="125"/>
      <c r="E48" s="69"/>
      <c r="F48" s="68" t="s">
        <v>96</v>
      </c>
      <c r="G48" s="69"/>
      <c r="H48" s="125"/>
      <c r="I48" s="126"/>
      <c r="J48" s="130"/>
    </row>
    <row r="49" spans="2:10" ht="15" customHeight="1" thickTop="1" thickBot="1" x14ac:dyDescent="0.2">
      <c r="B49" s="122"/>
      <c r="C49" s="124"/>
      <c r="D49" s="125"/>
      <c r="E49" s="69"/>
      <c r="F49" s="68" t="s">
        <v>97</v>
      </c>
      <c r="G49" s="69"/>
      <c r="H49" s="125"/>
      <c r="I49" s="126"/>
      <c r="J49" s="130"/>
    </row>
    <row r="50" spans="2:10" ht="15" customHeight="1" thickTop="1" thickBot="1" x14ac:dyDescent="0.2">
      <c r="B50" s="123"/>
      <c r="C50" s="124"/>
      <c r="D50" s="125"/>
      <c r="E50" s="69"/>
      <c r="F50" s="68" t="s">
        <v>100</v>
      </c>
      <c r="G50" s="69"/>
      <c r="H50" s="125"/>
      <c r="I50" s="126"/>
      <c r="J50" s="131"/>
    </row>
    <row r="51" spans="2:10" ht="14.25" customHeight="1" thickTop="1" x14ac:dyDescent="0.15"/>
    <row r="52" spans="2:10" ht="14.25" customHeight="1" thickBot="1" x14ac:dyDescent="0.2"/>
    <row r="53" spans="2:10" ht="15" customHeight="1" thickTop="1" thickBot="1" x14ac:dyDescent="0.2">
      <c r="B53" s="121"/>
      <c r="C53" s="124" t="str">
        <f>IF(D53&gt;H53,"○","")</f>
        <v/>
      </c>
      <c r="D53" s="125">
        <f>SUM(E53:E57)</f>
        <v>0</v>
      </c>
      <c r="E53" s="69"/>
      <c r="F53" s="68" t="s">
        <v>116</v>
      </c>
      <c r="G53" s="69"/>
      <c r="H53" s="125">
        <f>SUM(G53:G57)</f>
        <v>0</v>
      </c>
      <c r="I53" s="126" t="str">
        <f>IF(H53&gt;D53,"○","")</f>
        <v/>
      </c>
      <c r="J53" s="129"/>
    </row>
    <row r="54" spans="2:10" ht="15" customHeight="1" thickTop="1" thickBot="1" x14ac:dyDescent="0.2">
      <c r="B54" s="122"/>
      <c r="C54" s="124"/>
      <c r="D54" s="125"/>
      <c r="E54" s="69"/>
      <c r="F54" s="68" t="s">
        <v>95</v>
      </c>
      <c r="G54" s="69"/>
      <c r="H54" s="125"/>
      <c r="I54" s="126"/>
      <c r="J54" s="130"/>
    </row>
    <row r="55" spans="2:10" ht="15" customHeight="1" thickTop="1" thickBot="1" x14ac:dyDescent="0.2">
      <c r="B55" s="122"/>
      <c r="C55" s="124"/>
      <c r="D55" s="125"/>
      <c r="E55" s="69"/>
      <c r="F55" s="68" t="s">
        <v>96</v>
      </c>
      <c r="G55" s="69"/>
      <c r="H55" s="125"/>
      <c r="I55" s="126"/>
      <c r="J55" s="130"/>
    </row>
    <row r="56" spans="2:10" ht="15" customHeight="1" thickTop="1" thickBot="1" x14ac:dyDescent="0.2">
      <c r="B56" s="122"/>
      <c r="C56" s="124"/>
      <c r="D56" s="125"/>
      <c r="E56" s="69"/>
      <c r="F56" s="68" t="s">
        <v>97</v>
      </c>
      <c r="G56" s="69"/>
      <c r="H56" s="125"/>
      <c r="I56" s="126"/>
      <c r="J56" s="130"/>
    </row>
    <row r="57" spans="2:10" ht="15" customHeight="1" thickTop="1" thickBot="1" x14ac:dyDescent="0.2">
      <c r="B57" s="123"/>
      <c r="C57" s="124"/>
      <c r="D57" s="125"/>
      <c r="E57" s="69"/>
      <c r="F57" s="68" t="s">
        <v>100</v>
      </c>
      <c r="G57" s="69"/>
      <c r="H57" s="125"/>
      <c r="I57" s="126"/>
      <c r="J57" s="131"/>
    </row>
    <row r="58" spans="2:10" ht="14.25" customHeight="1" thickTop="1" x14ac:dyDescent="0.15"/>
    <row r="59" spans="2:10" ht="14.25" customHeight="1" x14ac:dyDescent="0.15"/>
  </sheetData>
  <mergeCells count="48">
    <mergeCell ref="J53:J57"/>
    <mergeCell ref="B46:B50"/>
    <mergeCell ref="C46:C50"/>
    <mergeCell ref="D46:D50"/>
    <mergeCell ref="H46:H50"/>
    <mergeCell ref="I46:I50"/>
    <mergeCell ref="J46:J50"/>
    <mergeCell ref="B53:B57"/>
    <mergeCell ref="C53:C57"/>
    <mergeCell ref="D53:D57"/>
    <mergeCell ref="H53:H57"/>
    <mergeCell ref="I53:I57"/>
    <mergeCell ref="J39:J43"/>
    <mergeCell ref="B32:B36"/>
    <mergeCell ref="C32:C36"/>
    <mergeCell ref="D32:D36"/>
    <mergeCell ref="H32:H36"/>
    <mergeCell ref="I32:I36"/>
    <mergeCell ref="J32:J36"/>
    <mergeCell ref="B39:B43"/>
    <mergeCell ref="C39:C43"/>
    <mergeCell ref="D39:D43"/>
    <mergeCell ref="H39:H43"/>
    <mergeCell ref="I39:I43"/>
    <mergeCell ref="J25:J29"/>
    <mergeCell ref="B18:B22"/>
    <mergeCell ref="C18:C22"/>
    <mergeCell ref="D18:D22"/>
    <mergeCell ref="H18:H22"/>
    <mergeCell ref="I18:I22"/>
    <mergeCell ref="J18:J22"/>
    <mergeCell ref="B25:B29"/>
    <mergeCell ref="C25:C29"/>
    <mergeCell ref="D25:D29"/>
    <mergeCell ref="H25:H29"/>
    <mergeCell ref="I25:I29"/>
    <mergeCell ref="J11:J15"/>
    <mergeCell ref="B4:B8"/>
    <mergeCell ref="C4:C8"/>
    <mergeCell ref="D4:D8"/>
    <mergeCell ref="H4:H8"/>
    <mergeCell ref="I4:I8"/>
    <mergeCell ref="J4:J8"/>
    <mergeCell ref="B11:B15"/>
    <mergeCell ref="C11:C15"/>
    <mergeCell ref="D11:D15"/>
    <mergeCell ref="H11:H15"/>
    <mergeCell ref="I11:I15"/>
  </mergeCells>
  <phoneticPr fontId="1"/>
  <dataValidations count="1">
    <dataValidation type="list" allowBlank="1" showInputMessage="1" showErrorMessage="1" sqref="B4:B8 B11:B15 B18:B22 B25:B29 J4:J8 J11:J15 J18:J22 J25:J29" xr:uid="{48CDF124-EF18-405C-87B9-8CD79A356970}">
      <formula1>$L$4:$L$20</formula1>
    </dataValidation>
  </dataValidations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8FF9-9AF8-49D7-A5C3-1C44AB2872BA}">
  <sheetPr>
    <tabColor indexed="45"/>
  </sheetPr>
  <dimension ref="A1:L134"/>
  <sheetViews>
    <sheetView view="pageBreakPreview" topLeftCell="A17" zoomScaleNormal="100" zoomScaleSheetLayoutView="100" workbookViewId="0">
      <selection activeCell="J67" sqref="J67:J71"/>
    </sheetView>
  </sheetViews>
  <sheetFormatPr defaultColWidth="9" defaultRowHeight="13.5" x14ac:dyDescent="0.15"/>
  <cols>
    <col min="1" max="1" width="9" style="67"/>
    <col min="2" max="2" width="16.25" style="67" customWidth="1"/>
    <col min="3" max="3" width="3" style="67" customWidth="1"/>
    <col min="4" max="4" width="5.75" style="67" customWidth="1"/>
    <col min="5" max="7" width="4.25" style="67" customWidth="1"/>
    <col min="8" max="8" width="5.75" style="67" customWidth="1"/>
    <col min="9" max="9" width="3" style="67" customWidth="1"/>
    <col min="10" max="10" width="16.25" style="67" customWidth="1"/>
    <col min="11" max="16384" width="9" style="67"/>
  </cols>
  <sheetData>
    <row r="1" spans="1:12" ht="14.25" customHeight="1" x14ac:dyDescent="0.15">
      <c r="B1" s="67" t="s">
        <v>120</v>
      </c>
    </row>
    <row r="3" spans="1:12" ht="14.25" customHeight="1" thickBot="1" x14ac:dyDescent="0.2">
      <c r="J3" s="70"/>
    </row>
    <row r="4" spans="1:12" ht="15" customHeight="1" thickTop="1" thickBot="1" x14ac:dyDescent="0.2">
      <c r="A4" s="67" t="s">
        <v>109</v>
      </c>
      <c r="B4" s="121" t="s">
        <v>15</v>
      </c>
      <c r="C4" s="124" t="str">
        <f>IF(D4&gt;H4,"○","")</f>
        <v>○</v>
      </c>
      <c r="D4" s="125">
        <f>SUM(E4:E8)</f>
        <v>68</v>
      </c>
      <c r="E4" s="69">
        <v>20</v>
      </c>
      <c r="F4" s="68" t="s">
        <v>94</v>
      </c>
      <c r="G4" s="69">
        <v>7</v>
      </c>
      <c r="H4" s="125">
        <f>SUM(G4:G8)</f>
        <v>35</v>
      </c>
      <c r="I4" s="126" t="str">
        <f>IF(H4&gt;D4,"○","")</f>
        <v/>
      </c>
      <c r="J4" s="121" t="s">
        <v>144</v>
      </c>
      <c r="L4" s="67" t="s">
        <v>15</v>
      </c>
    </row>
    <row r="5" spans="1:12" ht="15" customHeight="1" thickTop="1" thickBot="1" x14ac:dyDescent="0.2">
      <c r="B5" s="122"/>
      <c r="C5" s="124"/>
      <c r="D5" s="125"/>
      <c r="E5" s="69">
        <v>19</v>
      </c>
      <c r="F5" s="68" t="s">
        <v>95</v>
      </c>
      <c r="G5" s="69">
        <v>6</v>
      </c>
      <c r="H5" s="125"/>
      <c r="I5" s="126"/>
      <c r="J5" s="122"/>
      <c r="L5" s="67" t="s">
        <v>143</v>
      </c>
    </row>
    <row r="6" spans="1:12" ht="15" customHeight="1" thickTop="1" thickBot="1" x14ac:dyDescent="0.2">
      <c r="B6" s="122"/>
      <c r="C6" s="124"/>
      <c r="D6" s="125"/>
      <c r="E6" s="69">
        <v>16</v>
      </c>
      <c r="F6" s="68" t="s">
        <v>96</v>
      </c>
      <c r="G6" s="69">
        <v>11</v>
      </c>
      <c r="H6" s="125"/>
      <c r="I6" s="126"/>
      <c r="J6" s="122"/>
      <c r="L6" s="67" t="s">
        <v>17</v>
      </c>
    </row>
    <row r="7" spans="1:12" ht="15" customHeight="1" thickTop="1" thickBot="1" x14ac:dyDescent="0.2">
      <c r="B7" s="122"/>
      <c r="C7" s="124"/>
      <c r="D7" s="125"/>
      <c r="E7" s="69">
        <v>13</v>
      </c>
      <c r="F7" s="68" t="s">
        <v>97</v>
      </c>
      <c r="G7" s="69">
        <v>11</v>
      </c>
      <c r="H7" s="125"/>
      <c r="I7" s="126"/>
      <c r="J7" s="122"/>
      <c r="L7" s="67" t="s">
        <v>19</v>
      </c>
    </row>
    <row r="8" spans="1:12" ht="15" customHeight="1" thickTop="1" thickBot="1" x14ac:dyDescent="0.2">
      <c r="B8" s="123"/>
      <c r="C8" s="124"/>
      <c r="D8" s="125"/>
      <c r="E8" s="69"/>
      <c r="F8" s="68" t="s">
        <v>100</v>
      </c>
      <c r="G8" s="69"/>
      <c r="H8" s="125"/>
      <c r="I8" s="126"/>
      <c r="J8" s="123"/>
      <c r="L8" s="67" t="s">
        <v>144</v>
      </c>
    </row>
    <row r="9" spans="1:12" ht="14.25" customHeight="1" thickTop="1" x14ac:dyDescent="0.15">
      <c r="B9" s="70"/>
      <c r="J9" s="70"/>
      <c r="L9" s="67" t="s">
        <v>145</v>
      </c>
    </row>
    <row r="10" spans="1:12" ht="14.25" customHeight="1" thickBot="1" x14ac:dyDescent="0.2">
      <c r="J10" s="70"/>
      <c r="L10" s="67" t="s">
        <v>122</v>
      </c>
    </row>
    <row r="11" spans="1:12" ht="15" customHeight="1" thickTop="1" thickBot="1" x14ac:dyDescent="0.2">
      <c r="A11" s="67" t="s">
        <v>101</v>
      </c>
      <c r="B11" s="121" t="s">
        <v>146</v>
      </c>
      <c r="C11" s="124" t="str">
        <f>IF(D11&gt;H11,"○","")</f>
        <v>○</v>
      </c>
      <c r="D11" s="125">
        <f>SUM(E11:E15)</f>
        <v>58</v>
      </c>
      <c r="E11" s="69">
        <v>16</v>
      </c>
      <c r="F11" s="68" t="s">
        <v>94</v>
      </c>
      <c r="G11" s="69">
        <v>13</v>
      </c>
      <c r="H11" s="125">
        <f>SUM(G11:G15)</f>
        <v>51</v>
      </c>
      <c r="I11" s="126" t="str">
        <f>IF(H11&gt;D11,"○","")</f>
        <v/>
      </c>
      <c r="J11" s="121" t="s">
        <v>151</v>
      </c>
      <c r="L11" s="67" t="s">
        <v>146</v>
      </c>
    </row>
    <row r="12" spans="1:12" ht="15" customHeight="1" thickTop="1" thickBot="1" x14ac:dyDescent="0.2">
      <c r="B12" s="127"/>
      <c r="C12" s="124"/>
      <c r="D12" s="125"/>
      <c r="E12" s="69">
        <v>11</v>
      </c>
      <c r="F12" s="68" t="s">
        <v>95</v>
      </c>
      <c r="G12" s="69">
        <v>12</v>
      </c>
      <c r="H12" s="125"/>
      <c r="I12" s="126"/>
      <c r="J12" s="122"/>
      <c r="L12" s="67" t="s">
        <v>14</v>
      </c>
    </row>
    <row r="13" spans="1:12" ht="15" customHeight="1" thickTop="1" thickBot="1" x14ac:dyDescent="0.2">
      <c r="B13" s="127"/>
      <c r="C13" s="124"/>
      <c r="D13" s="125"/>
      <c r="E13" s="69">
        <v>14</v>
      </c>
      <c r="F13" s="68" t="s">
        <v>96</v>
      </c>
      <c r="G13" s="69">
        <v>12</v>
      </c>
      <c r="H13" s="125"/>
      <c r="I13" s="126"/>
      <c r="J13" s="122"/>
      <c r="L13" s="67" t="s">
        <v>9</v>
      </c>
    </row>
    <row r="14" spans="1:12" ht="15" customHeight="1" thickTop="1" thickBot="1" x14ac:dyDescent="0.2">
      <c r="B14" s="127"/>
      <c r="C14" s="124"/>
      <c r="D14" s="125"/>
      <c r="E14" s="69">
        <v>17</v>
      </c>
      <c r="F14" s="68" t="s">
        <v>97</v>
      </c>
      <c r="G14" s="69">
        <v>14</v>
      </c>
      <c r="H14" s="125"/>
      <c r="I14" s="126"/>
      <c r="J14" s="122"/>
      <c r="L14" s="67" t="s">
        <v>16</v>
      </c>
    </row>
    <row r="15" spans="1:12" ht="15" customHeight="1" thickTop="1" thickBot="1" x14ac:dyDescent="0.2">
      <c r="B15" s="128"/>
      <c r="C15" s="124"/>
      <c r="D15" s="125"/>
      <c r="E15" s="69"/>
      <c r="F15" s="68" t="s">
        <v>100</v>
      </c>
      <c r="G15" s="69"/>
      <c r="H15" s="125"/>
      <c r="I15" s="126"/>
      <c r="J15" s="123"/>
      <c r="L15" s="67" t="s">
        <v>12</v>
      </c>
    </row>
    <row r="16" spans="1:12" ht="14.25" customHeight="1" thickTop="1" x14ac:dyDescent="0.15">
      <c r="B16" s="70"/>
      <c r="J16" s="70"/>
      <c r="L16" s="67" t="s">
        <v>20</v>
      </c>
    </row>
    <row r="17" spans="1:12" ht="14.25" customHeight="1" thickBot="1" x14ac:dyDescent="0.2">
      <c r="B17" s="67" t="s">
        <v>139</v>
      </c>
      <c r="J17" s="70"/>
      <c r="L17" s="67" t="s">
        <v>11</v>
      </c>
    </row>
    <row r="18" spans="1:12" ht="15" customHeight="1" thickTop="1" thickBot="1" x14ac:dyDescent="0.2">
      <c r="A18" s="67" t="s">
        <v>110</v>
      </c>
      <c r="B18" s="121" t="s">
        <v>15</v>
      </c>
      <c r="C18" s="124" t="str">
        <f>IF(D18&gt;H18,"○","")</f>
        <v>○</v>
      </c>
      <c r="D18" s="125">
        <f>SUM(E18:E22)</f>
        <v>70</v>
      </c>
      <c r="E18" s="69">
        <v>14</v>
      </c>
      <c r="F18" s="68" t="s">
        <v>94</v>
      </c>
      <c r="G18" s="69">
        <v>5</v>
      </c>
      <c r="H18" s="125">
        <f>SUM(G18:G22)</f>
        <v>39</v>
      </c>
      <c r="I18" s="126" t="str">
        <f>IF(H18&gt;D18,"○","")</f>
        <v/>
      </c>
      <c r="J18" s="121" t="s">
        <v>146</v>
      </c>
      <c r="L18" s="67" t="s">
        <v>151</v>
      </c>
    </row>
    <row r="19" spans="1:12" ht="15" customHeight="1" thickTop="1" thickBot="1" x14ac:dyDescent="0.2">
      <c r="B19" s="122"/>
      <c r="C19" s="124"/>
      <c r="D19" s="125"/>
      <c r="E19" s="69">
        <v>19</v>
      </c>
      <c r="F19" s="68" t="s">
        <v>95</v>
      </c>
      <c r="G19" s="69">
        <v>11</v>
      </c>
      <c r="H19" s="125"/>
      <c r="I19" s="126"/>
      <c r="J19" s="127"/>
    </row>
    <row r="20" spans="1:12" ht="15" customHeight="1" thickTop="1" thickBot="1" x14ac:dyDescent="0.2">
      <c r="B20" s="122"/>
      <c r="C20" s="124"/>
      <c r="D20" s="125"/>
      <c r="E20" s="69">
        <v>20</v>
      </c>
      <c r="F20" s="68" t="s">
        <v>96</v>
      </c>
      <c r="G20" s="69">
        <v>12</v>
      </c>
      <c r="H20" s="125"/>
      <c r="I20" s="126"/>
      <c r="J20" s="127"/>
    </row>
    <row r="21" spans="1:12" ht="15" customHeight="1" thickTop="1" thickBot="1" x14ac:dyDescent="0.2">
      <c r="B21" s="122"/>
      <c r="C21" s="124"/>
      <c r="D21" s="125"/>
      <c r="E21" s="69">
        <v>17</v>
      </c>
      <c r="F21" s="68" t="s">
        <v>97</v>
      </c>
      <c r="G21" s="69">
        <v>11</v>
      </c>
      <c r="H21" s="125"/>
      <c r="I21" s="126"/>
      <c r="J21" s="127"/>
    </row>
    <row r="22" spans="1:12" ht="15" customHeight="1" thickTop="1" thickBot="1" x14ac:dyDescent="0.2">
      <c r="B22" s="123"/>
      <c r="C22" s="124"/>
      <c r="D22" s="125"/>
      <c r="E22" s="69"/>
      <c r="F22" s="68" t="s">
        <v>100</v>
      </c>
      <c r="G22" s="69"/>
      <c r="H22" s="125"/>
      <c r="I22" s="126"/>
      <c r="J22" s="128"/>
    </row>
    <row r="23" spans="1:12" ht="14.25" customHeight="1" thickTop="1" x14ac:dyDescent="0.15">
      <c r="B23" s="70"/>
      <c r="J23" s="70"/>
    </row>
    <row r="24" spans="1:12" ht="14.25" customHeight="1" thickBot="1" x14ac:dyDescent="0.2">
      <c r="B24" s="67" t="s">
        <v>140</v>
      </c>
      <c r="J24" s="70"/>
    </row>
    <row r="25" spans="1:12" ht="15" customHeight="1" thickTop="1" thickBot="1" x14ac:dyDescent="0.2">
      <c r="A25" s="67" t="s">
        <v>112</v>
      </c>
      <c r="B25" s="121" t="s">
        <v>144</v>
      </c>
      <c r="C25" s="124" t="str">
        <f>IF(D25&gt;H25,"○","")</f>
        <v/>
      </c>
      <c r="D25" s="125">
        <f>SUM(E25:E29)</f>
        <v>36</v>
      </c>
      <c r="E25" s="69">
        <v>2</v>
      </c>
      <c r="F25" s="68" t="s">
        <v>94</v>
      </c>
      <c r="G25" s="69">
        <v>16</v>
      </c>
      <c r="H25" s="125">
        <f>SUM(G25:G29)</f>
        <v>80</v>
      </c>
      <c r="I25" s="126" t="str">
        <f>IF(H25&gt;D25,"○","")</f>
        <v>○</v>
      </c>
      <c r="J25" s="121" t="s">
        <v>151</v>
      </c>
    </row>
    <row r="26" spans="1:12" ht="15" customHeight="1" thickTop="1" thickBot="1" x14ac:dyDescent="0.2">
      <c r="B26" s="122"/>
      <c r="C26" s="124"/>
      <c r="D26" s="125"/>
      <c r="E26" s="69">
        <v>9</v>
      </c>
      <c r="F26" s="68" t="s">
        <v>95</v>
      </c>
      <c r="G26" s="69">
        <v>19</v>
      </c>
      <c r="H26" s="125"/>
      <c r="I26" s="126"/>
      <c r="J26" s="122"/>
    </row>
    <row r="27" spans="1:12" ht="15" customHeight="1" thickTop="1" thickBot="1" x14ac:dyDescent="0.2">
      <c r="B27" s="122"/>
      <c r="C27" s="124"/>
      <c r="D27" s="125"/>
      <c r="E27" s="69">
        <v>10</v>
      </c>
      <c r="F27" s="68" t="s">
        <v>96</v>
      </c>
      <c r="G27" s="69">
        <v>22</v>
      </c>
      <c r="H27" s="125"/>
      <c r="I27" s="126"/>
      <c r="J27" s="122"/>
    </row>
    <row r="28" spans="1:12" ht="15" customHeight="1" thickTop="1" thickBot="1" x14ac:dyDescent="0.2">
      <c r="B28" s="122"/>
      <c r="C28" s="124"/>
      <c r="D28" s="125"/>
      <c r="E28" s="69">
        <v>15</v>
      </c>
      <c r="F28" s="68" t="s">
        <v>97</v>
      </c>
      <c r="G28" s="69">
        <v>23</v>
      </c>
      <c r="H28" s="125"/>
      <c r="I28" s="126"/>
      <c r="J28" s="122"/>
    </row>
    <row r="29" spans="1:12" ht="15" customHeight="1" thickTop="1" thickBot="1" x14ac:dyDescent="0.2">
      <c r="B29" s="123"/>
      <c r="C29" s="124"/>
      <c r="D29" s="125"/>
      <c r="E29" s="69"/>
      <c r="F29" s="68" t="s">
        <v>100</v>
      </c>
      <c r="G29" s="69"/>
      <c r="H29" s="125"/>
      <c r="I29" s="126"/>
      <c r="J29" s="123"/>
    </row>
    <row r="30" spans="1:12" ht="14.25" customHeight="1" thickTop="1" x14ac:dyDescent="0.15">
      <c r="B30" s="70"/>
      <c r="J30" s="70"/>
    </row>
    <row r="31" spans="1:12" ht="14.25" customHeight="1" thickBot="1" x14ac:dyDescent="0.2">
      <c r="J31" s="70"/>
    </row>
    <row r="32" spans="1:12" ht="15" customHeight="1" thickTop="1" thickBot="1" x14ac:dyDescent="0.2">
      <c r="B32" s="121"/>
      <c r="C32" s="124" t="str">
        <f>IF(D32&gt;H32,"○","")</f>
        <v/>
      </c>
      <c r="D32" s="125">
        <f>SUM(E32:E36)</f>
        <v>0</v>
      </c>
      <c r="E32" s="69"/>
      <c r="F32" s="68" t="s">
        <v>94</v>
      </c>
      <c r="G32" s="69"/>
      <c r="H32" s="125">
        <f>SUM(G32:G36)</f>
        <v>0</v>
      </c>
      <c r="I32" s="126" t="str">
        <f>IF(H32&gt;D32,"○","")</f>
        <v/>
      </c>
      <c r="J32" s="129"/>
    </row>
    <row r="33" spans="2:10" ht="15" customHeight="1" thickTop="1" thickBot="1" x14ac:dyDescent="0.2">
      <c r="B33" s="122"/>
      <c r="C33" s="124"/>
      <c r="D33" s="125"/>
      <c r="E33" s="69"/>
      <c r="F33" s="68" t="s">
        <v>95</v>
      </c>
      <c r="G33" s="69"/>
      <c r="H33" s="125"/>
      <c r="I33" s="126"/>
      <c r="J33" s="130"/>
    </row>
    <row r="34" spans="2:10" ht="15" customHeight="1" thickTop="1" thickBot="1" x14ac:dyDescent="0.2">
      <c r="B34" s="122"/>
      <c r="C34" s="124"/>
      <c r="D34" s="125"/>
      <c r="E34" s="69"/>
      <c r="F34" s="68" t="s">
        <v>96</v>
      </c>
      <c r="G34" s="69"/>
      <c r="H34" s="125"/>
      <c r="I34" s="126"/>
      <c r="J34" s="130"/>
    </row>
    <row r="35" spans="2:10" ht="15" customHeight="1" thickTop="1" thickBot="1" x14ac:dyDescent="0.2">
      <c r="B35" s="122"/>
      <c r="C35" s="124"/>
      <c r="D35" s="125"/>
      <c r="E35" s="69"/>
      <c r="F35" s="68" t="s">
        <v>97</v>
      </c>
      <c r="G35" s="69"/>
      <c r="H35" s="125"/>
      <c r="I35" s="126"/>
      <c r="J35" s="130"/>
    </row>
    <row r="36" spans="2:10" ht="15" customHeight="1" thickTop="1" thickBot="1" x14ac:dyDescent="0.2">
      <c r="B36" s="123"/>
      <c r="C36" s="124"/>
      <c r="D36" s="125"/>
      <c r="E36" s="69"/>
      <c r="F36" s="68" t="s">
        <v>100</v>
      </c>
      <c r="G36" s="69"/>
      <c r="H36" s="125"/>
      <c r="I36" s="126"/>
      <c r="J36" s="131"/>
    </row>
    <row r="37" spans="2:10" ht="14.25" customHeight="1" thickTop="1" x14ac:dyDescent="0.15">
      <c r="B37" s="70"/>
      <c r="J37" s="70"/>
    </row>
    <row r="38" spans="2:10" ht="14.25" customHeight="1" thickBot="1" x14ac:dyDescent="0.2">
      <c r="J38" s="70"/>
    </row>
    <row r="39" spans="2:10" ht="15" customHeight="1" thickTop="1" thickBot="1" x14ac:dyDescent="0.2">
      <c r="B39" s="121"/>
      <c r="C39" s="124" t="str">
        <f>IF(D39&gt;H39,"○","")</f>
        <v/>
      </c>
      <c r="D39" s="125">
        <f>SUM(E39:E43)</f>
        <v>0</v>
      </c>
      <c r="E39" s="69"/>
      <c r="F39" s="68" t="s">
        <v>94</v>
      </c>
      <c r="G39" s="69"/>
      <c r="H39" s="125">
        <f>SUM(G39:G43)</f>
        <v>0</v>
      </c>
      <c r="I39" s="126" t="str">
        <f>IF(H39&gt;D39,"○","")</f>
        <v/>
      </c>
      <c r="J39" s="129"/>
    </row>
    <row r="40" spans="2:10" ht="15" customHeight="1" thickTop="1" thickBot="1" x14ac:dyDescent="0.2">
      <c r="B40" s="122"/>
      <c r="C40" s="124"/>
      <c r="D40" s="125"/>
      <c r="E40" s="69"/>
      <c r="F40" s="68" t="s">
        <v>95</v>
      </c>
      <c r="G40" s="69"/>
      <c r="H40" s="125"/>
      <c r="I40" s="126"/>
      <c r="J40" s="130"/>
    </row>
    <row r="41" spans="2:10" ht="15" customHeight="1" thickTop="1" thickBot="1" x14ac:dyDescent="0.2">
      <c r="B41" s="122"/>
      <c r="C41" s="124"/>
      <c r="D41" s="125"/>
      <c r="E41" s="69"/>
      <c r="F41" s="68" t="s">
        <v>96</v>
      </c>
      <c r="G41" s="69"/>
      <c r="H41" s="125"/>
      <c r="I41" s="126"/>
      <c r="J41" s="130"/>
    </row>
    <row r="42" spans="2:10" ht="15" customHeight="1" thickTop="1" thickBot="1" x14ac:dyDescent="0.2">
      <c r="B42" s="122"/>
      <c r="C42" s="124"/>
      <c r="D42" s="125"/>
      <c r="E42" s="69"/>
      <c r="F42" s="68" t="s">
        <v>97</v>
      </c>
      <c r="G42" s="69"/>
      <c r="H42" s="125"/>
      <c r="I42" s="126"/>
      <c r="J42" s="130"/>
    </row>
    <row r="43" spans="2:10" ht="15" customHeight="1" thickTop="1" thickBot="1" x14ac:dyDescent="0.2">
      <c r="B43" s="123"/>
      <c r="C43" s="124"/>
      <c r="D43" s="125"/>
      <c r="E43" s="69"/>
      <c r="F43" s="68" t="s">
        <v>100</v>
      </c>
      <c r="G43" s="69"/>
      <c r="H43" s="125"/>
      <c r="I43" s="126"/>
      <c r="J43" s="131"/>
    </row>
    <row r="44" spans="2:10" ht="14.25" customHeight="1" thickTop="1" x14ac:dyDescent="0.15">
      <c r="B44" s="70"/>
      <c r="J44" s="70"/>
    </row>
    <row r="45" spans="2:10" ht="14.25" customHeight="1" thickBot="1" x14ac:dyDescent="0.2">
      <c r="J45" s="70"/>
    </row>
    <row r="46" spans="2:10" ht="15" customHeight="1" thickTop="1" thickBot="1" x14ac:dyDescent="0.2">
      <c r="B46" s="121"/>
      <c r="C46" s="124" t="str">
        <f>IF(D46&gt;H46,"○","")</f>
        <v/>
      </c>
      <c r="D46" s="125">
        <f>SUM(E46:E50)</f>
        <v>0</v>
      </c>
      <c r="E46" s="69"/>
      <c r="F46" s="68" t="s">
        <v>94</v>
      </c>
      <c r="G46" s="69"/>
      <c r="H46" s="125">
        <f>SUM(G46:G50)</f>
        <v>0</v>
      </c>
      <c r="I46" s="126" t="str">
        <f>IF(H46&gt;D46,"○","")</f>
        <v/>
      </c>
      <c r="J46" s="129"/>
    </row>
    <row r="47" spans="2:10" ht="15" customHeight="1" thickTop="1" thickBot="1" x14ac:dyDescent="0.2">
      <c r="B47" s="122"/>
      <c r="C47" s="124"/>
      <c r="D47" s="125"/>
      <c r="E47" s="69"/>
      <c r="F47" s="68" t="s">
        <v>95</v>
      </c>
      <c r="G47" s="69"/>
      <c r="H47" s="125"/>
      <c r="I47" s="126"/>
      <c r="J47" s="130"/>
    </row>
    <row r="48" spans="2:10" ht="15" customHeight="1" thickTop="1" thickBot="1" x14ac:dyDescent="0.2">
      <c r="B48" s="122"/>
      <c r="C48" s="124"/>
      <c r="D48" s="125"/>
      <c r="E48" s="69"/>
      <c r="F48" s="68" t="s">
        <v>96</v>
      </c>
      <c r="G48" s="69"/>
      <c r="H48" s="125"/>
      <c r="I48" s="126"/>
      <c r="J48" s="130"/>
    </row>
    <row r="49" spans="2:10" ht="15" customHeight="1" thickTop="1" thickBot="1" x14ac:dyDescent="0.2">
      <c r="B49" s="122"/>
      <c r="C49" s="124"/>
      <c r="D49" s="125"/>
      <c r="E49" s="69"/>
      <c r="F49" s="68" t="s">
        <v>97</v>
      </c>
      <c r="G49" s="69"/>
      <c r="H49" s="125"/>
      <c r="I49" s="126"/>
      <c r="J49" s="130"/>
    </row>
    <row r="50" spans="2:10" ht="15" customHeight="1" thickTop="1" thickBot="1" x14ac:dyDescent="0.2">
      <c r="B50" s="123"/>
      <c r="C50" s="124"/>
      <c r="D50" s="125"/>
      <c r="E50" s="69"/>
      <c r="F50" s="68" t="s">
        <v>100</v>
      </c>
      <c r="G50" s="69"/>
      <c r="H50" s="125"/>
      <c r="I50" s="126"/>
      <c r="J50" s="131"/>
    </row>
    <row r="51" spans="2:10" ht="14.25" customHeight="1" thickTop="1" x14ac:dyDescent="0.15">
      <c r="B51" s="70"/>
      <c r="J51" s="70"/>
    </row>
    <row r="52" spans="2:10" ht="14.25" customHeight="1" thickBot="1" x14ac:dyDescent="0.2">
      <c r="J52" s="70"/>
    </row>
    <row r="53" spans="2:10" ht="15" customHeight="1" thickTop="1" thickBot="1" x14ac:dyDescent="0.2">
      <c r="B53" s="121"/>
      <c r="C53" s="124" t="str">
        <f>IF(D53&gt;H53,"○","")</f>
        <v/>
      </c>
      <c r="D53" s="125">
        <f>SUM(E53:E57)</f>
        <v>0</v>
      </c>
      <c r="E53" s="69"/>
      <c r="F53" s="68" t="s">
        <v>94</v>
      </c>
      <c r="G53" s="69"/>
      <c r="H53" s="125">
        <f>SUM(G53:G57)</f>
        <v>0</v>
      </c>
      <c r="I53" s="126" t="str">
        <f>IF(H53&gt;D53,"○","")</f>
        <v/>
      </c>
      <c r="J53" s="129"/>
    </row>
    <row r="54" spans="2:10" ht="15" customHeight="1" thickTop="1" thickBot="1" x14ac:dyDescent="0.2">
      <c r="B54" s="122"/>
      <c r="C54" s="124"/>
      <c r="D54" s="125"/>
      <c r="E54" s="69"/>
      <c r="F54" s="68" t="s">
        <v>95</v>
      </c>
      <c r="G54" s="69"/>
      <c r="H54" s="125"/>
      <c r="I54" s="126"/>
      <c r="J54" s="130"/>
    </row>
    <row r="55" spans="2:10" ht="15" customHeight="1" thickTop="1" thickBot="1" x14ac:dyDescent="0.2">
      <c r="B55" s="122"/>
      <c r="C55" s="124"/>
      <c r="D55" s="125"/>
      <c r="E55" s="69"/>
      <c r="F55" s="68" t="s">
        <v>96</v>
      </c>
      <c r="G55" s="69"/>
      <c r="H55" s="125"/>
      <c r="I55" s="126"/>
      <c r="J55" s="130"/>
    </row>
    <row r="56" spans="2:10" ht="15" customHeight="1" thickTop="1" thickBot="1" x14ac:dyDescent="0.2">
      <c r="B56" s="122"/>
      <c r="C56" s="124"/>
      <c r="D56" s="125"/>
      <c r="E56" s="69"/>
      <c r="F56" s="68" t="s">
        <v>97</v>
      </c>
      <c r="G56" s="69"/>
      <c r="H56" s="125"/>
      <c r="I56" s="126"/>
      <c r="J56" s="130"/>
    </row>
    <row r="57" spans="2:10" ht="15" customHeight="1" thickTop="1" thickBot="1" x14ac:dyDescent="0.2">
      <c r="B57" s="123"/>
      <c r="C57" s="124"/>
      <c r="D57" s="125"/>
      <c r="E57" s="69"/>
      <c r="F57" s="68" t="s">
        <v>100</v>
      </c>
      <c r="G57" s="69"/>
      <c r="H57" s="125"/>
      <c r="I57" s="126"/>
      <c r="J57" s="131"/>
    </row>
    <row r="58" spans="2:10" ht="14.25" customHeight="1" thickTop="1" x14ac:dyDescent="0.15">
      <c r="J58" s="70"/>
    </row>
    <row r="59" spans="2:10" ht="14.25" customHeight="1" x14ac:dyDescent="0.15">
      <c r="J59" s="70"/>
    </row>
    <row r="60" spans="2:10" ht="18.75" x14ac:dyDescent="0.15">
      <c r="B60" s="70"/>
    </row>
    <row r="61" spans="2:10" ht="18.75" x14ac:dyDescent="0.15">
      <c r="B61" s="70"/>
    </row>
    <row r="62" spans="2:10" ht="18.75" x14ac:dyDescent="0.15">
      <c r="B62" s="70"/>
    </row>
    <row r="63" spans="2:10" ht="18.75" x14ac:dyDescent="0.15">
      <c r="B63" s="70"/>
    </row>
    <row r="64" spans="2:10" ht="18.75" x14ac:dyDescent="0.15">
      <c r="B64" s="70"/>
    </row>
    <row r="65" spans="2:2" ht="18.75" x14ac:dyDescent="0.15">
      <c r="B65" s="70"/>
    </row>
    <row r="66" spans="2:2" ht="18.75" x14ac:dyDescent="0.15">
      <c r="B66" s="70"/>
    </row>
    <row r="67" spans="2:2" ht="18.75" x14ac:dyDescent="0.15">
      <c r="B67" s="70"/>
    </row>
    <row r="68" spans="2:2" ht="18.75" x14ac:dyDescent="0.15">
      <c r="B68" s="70"/>
    </row>
    <row r="69" spans="2:2" ht="18.75" x14ac:dyDescent="0.15">
      <c r="B69" s="70"/>
    </row>
    <row r="70" spans="2:2" ht="18.75" x14ac:dyDescent="0.15">
      <c r="B70" s="70"/>
    </row>
    <row r="71" spans="2:2" ht="18.75" x14ac:dyDescent="0.15">
      <c r="B71" s="70"/>
    </row>
    <row r="72" spans="2:2" ht="18.75" x14ac:dyDescent="0.15">
      <c r="B72" s="70"/>
    </row>
    <row r="73" spans="2:2" ht="18.75" x14ac:dyDescent="0.15">
      <c r="B73" s="70"/>
    </row>
    <row r="74" spans="2:2" ht="18.75" x14ac:dyDescent="0.15">
      <c r="B74" s="70"/>
    </row>
    <row r="75" spans="2:2" ht="18.75" x14ac:dyDescent="0.15">
      <c r="B75" s="70"/>
    </row>
    <row r="76" spans="2:2" ht="18.75" x14ac:dyDescent="0.15">
      <c r="B76" s="70"/>
    </row>
    <row r="77" spans="2:2" ht="18.75" x14ac:dyDescent="0.15">
      <c r="B77" s="70"/>
    </row>
    <row r="78" spans="2:2" ht="18.75" x14ac:dyDescent="0.15">
      <c r="B78" s="70"/>
    </row>
    <row r="79" spans="2:2" ht="18.75" x14ac:dyDescent="0.15">
      <c r="B79" s="70"/>
    </row>
    <row r="80" spans="2:2" ht="18.75" x14ac:dyDescent="0.15">
      <c r="B80" s="70"/>
    </row>
    <row r="81" spans="2:2" ht="18.75" x14ac:dyDescent="0.15">
      <c r="B81" s="70"/>
    </row>
    <row r="82" spans="2:2" ht="18.75" x14ac:dyDescent="0.15">
      <c r="B82" s="70"/>
    </row>
    <row r="83" spans="2:2" ht="18.75" x14ac:dyDescent="0.15">
      <c r="B83" s="70"/>
    </row>
    <row r="84" spans="2:2" ht="18.75" x14ac:dyDescent="0.15">
      <c r="B84" s="70"/>
    </row>
    <row r="85" spans="2:2" ht="18.75" x14ac:dyDescent="0.15">
      <c r="B85" s="70"/>
    </row>
    <row r="86" spans="2:2" ht="18.75" x14ac:dyDescent="0.15">
      <c r="B86" s="70"/>
    </row>
    <row r="87" spans="2:2" ht="18.75" x14ac:dyDescent="0.15">
      <c r="B87" s="70"/>
    </row>
    <row r="88" spans="2:2" ht="18.75" x14ac:dyDescent="0.15">
      <c r="B88" s="70"/>
    </row>
    <row r="89" spans="2:2" ht="18.75" x14ac:dyDescent="0.15">
      <c r="B89" s="70"/>
    </row>
    <row r="90" spans="2:2" ht="18.75" x14ac:dyDescent="0.15">
      <c r="B90" s="70"/>
    </row>
    <row r="91" spans="2:2" ht="18.75" x14ac:dyDescent="0.15">
      <c r="B91" s="70"/>
    </row>
    <row r="92" spans="2:2" ht="18.75" x14ac:dyDescent="0.15">
      <c r="B92" s="70"/>
    </row>
    <row r="93" spans="2:2" ht="18.75" x14ac:dyDescent="0.15">
      <c r="B93" s="70"/>
    </row>
    <row r="94" spans="2:2" ht="18.75" x14ac:dyDescent="0.15">
      <c r="B94" s="70"/>
    </row>
    <row r="95" spans="2:2" ht="18.75" x14ac:dyDescent="0.15">
      <c r="B95" s="70"/>
    </row>
    <row r="96" spans="2:2" ht="18.75" x14ac:dyDescent="0.15">
      <c r="B96" s="70"/>
    </row>
    <row r="97" spans="2:2" ht="18.75" x14ac:dyDescent="0.15">
      <c r="B97" s="70"/>
    </row>
    <row r="98" spans="2:2" ht="18.75" x14ac:dyDescent="0.15">
      <c r="B98" s="70"/>
    </row>
    <row r="99" spans="2:2" ht="18.75" x14ac:dyDescent="0.15">
      <c r="B99" s="70"/>
    </row>
    <row r="100" spans="2:2" ht="18.75" x14ac:dyDescent="0.15">
      <c r="B100" s="70"/>
    </row>
    <row r="101" spans="2:2" ht="18.75" x14ac:dyDescent="0.15">
      <c r="B101" s="70"/>
    </row>
    <row r="102" spans="2:2" ht="18.75" x14ac:dyDescent="0.15">
      <c r="B102" s="70"/>
    </row>
    <row r="103" spans="2:2" ht="18.75" x14ac:dyDescent="0.15">
      <c r="B103" s="70"/>
    </row>
    <row r="104" spans="2:2" ht="18.75" x14ac:dyDescent="0.15">
      <c r="B104" s="70"/>
    </row>
    <row r="105" spans="2:2" ht="18.75" x14ac:dyDescent="0.15">
      <c r="B105" s="70"/>
    </row>
    <row r="106" spans="2:2" ht="18.75" x14ac:dyDescent="0.15">
      <c r="B106" s="70"/>
    </row>
    <row r="107" spans="2:2" ht="18.75" x14ac:dyDescent="0.15">
      <c r="B107" s="70"/>
    </row>
    <row r="108" spans="2:2" ht="18.75" x14ac:dyDescent="0.15">
      <c r="B108" s="70"/>
    </row>
    <row r="109" spans="2:2" ht="18.75" x14ac:dyDescent="0.15">
      <c r="B109" s="70"/>
    </row>
    <row r="110" spans="2:2" ht="18.75" x14ac:dyDescent="0.15">
      <c r="B110" s="70"/>
    </row>
    <row r="111" spans="2:2" ht="18.75" x14ac:dyDescent="0.15">
      <c r="B111" s="70"/>
    </row>
    <row r="112" spans="2:2" ht="18.75" x14ac:dyDescent="0.15">
      <c r="B112" s="70"/>
    </row>
    <row r="113" spans="2:2" ht="18.75" x14ac:dyDescent="0.15">
      <c r="B113" s="70"/>
    </row>
    <row r="114" spans="2:2" ht="18.75" x14ac:dyDescent="0.15">
      <c r="B114" s="70"/>
    </row>
    <row r="115" spans="2:2" ht="18.75" x14ac:dyDescent="0.15">
      <c r="B115" s="70"/>
    </row>
    <row r="116" spans="2:2" ht="18.75" x14ac:dyDescent="0.15">
      <c r="B116" s="70"/>
    </row>
    <row r="117" spans="2:2" ht="18.75" x14ac:dyDescent="0.15">
      <c r="B117" s="70"/>
    </row>
    <row r="118" spans="2:2" ht="18.75" x14ac:dyDescent="0.15">
      <c r="B118" s="70"/>
    </row>
    <row r="119" spans="2:2" ht="18.75" x14ac:dyDescent="0.15">
      <c r="B119" s="70"/>
    </row>
    <row r="120" spans="2:2" ht="18.75" x14ac:dyDescent="0.15">
      <c r="B120" s="70"/>
    </row>
    <row r="121" spans="2:2" ht="18.75" x14ac:dyDescent="0.15">
      <c r="B121" s="70"/>
    </row>
    <row r="122" spans="2:2" ht="18.75" x14ac:dyDescent="0.15">
      <c r="B122" s="70"/>
    </row>
    <row r="123" spans="2:2" ht="18.75" x14ac:dyDescent="0.15">
      <c r="B123" s="70"/>
    </row>
    <row r="124" spans="2:2" ht="18.75" x14ac:dyDescent="0.15">
      <c r="B124" s="70"/>
    </row>
    <row r="125" spans="2:2" ht="18.75" x14ac:dyDescent="0.15">
      <c r="B125" s="70"/>
    </row>
    <row r="126" spans="2:2" ht="18.75" x14ac:dyDescent="0.15">
      <c r="B126" s="70"/>
    </row>
    <row r="127" spans="2:2" ht="18.75" x14ac:dyDescent="0.15">
      <c r="B127" s="70"/>
    </row>
    <row r="128" spans="2:2" ht="18.75" x14ac:dyDescent="0.15">
      <c r="B128" s="70"/>
    </row>
    <row r="129" spans="2:2" ht="18.75" x14ac:dyDescent="0.15">
      <c r="B129" s="70"/>
    </row>
    <row r="130" spans="2:2" ht="18.75" x14ac:dyDescent="0.15">
      <c r="B130" s="70"/>
    </row>
    <row r="131" spans="2:2" ht="18.75" x14ac:dyDescent="0.15">
      <c r="B131" s="70"/>
    </row>
    <row r="132" spans="2:2" ht="18.75" x14ac:dyDescent="0.15">
      <c r="B132" s="70"/>
    </row>
    <row r="133" spans="2:2" ht="18.75" x14ac:dyDescent="0.15">
      <c r="B133" s="70"/>
    </row>
    <row r="134" spans="2:2" ht="18.75" x14ac:dyDescent="0.15">
      <c r="B134" s="70"/>
    </row>
  </sheetData>
  <mergeCells count="48">
    <mergeCell ref="J53:J57"/>
    <mergeCell ref="B46:B50"/>
    <mergeCell ref="C46:C50"/>
    <mergeCell ref="D46:D50"/>
    <mergeCell ref="H46:H50"/>
    <mergeCell ref="I46:I50"/>
    <mergeCell ref="J46:J50"/>
    <mergeCell ref="B53:B57"/>
    <mergeCell ref="C53:C57"/>
    <mergeCell ref="D53:D57"/>
    <mergeCell ref="H53:H57"/>
    <mergeCell ref="I53:I57"/>
    <mergeCell ref="J39:J43"/>
    <mergeCell ref="B32:B36"/>
    <mergeCell ref="C32:C36"/>
    <mergeCell ref="D32:D36"/>
    <mergeCell ref="H32:H36"/>
    <mergeCell ref="I32:I36"/>
    <mergeCell ref="J32:J36"/>
    <mergeCell ref="B39:B43"/>
    <mergeCell ref="C39:C43"/>
    <mergeCell ref="D39:D43"/>
    <mergeCell ref="H39:H43"/>
    <mergeCell ref="I39:I43"/>
    <mergeCell ref="J25:J29"/>
    <mergeCell ref="B18:B22"/>
    <mergeCell ref="C18:C22"/>
    <mergeCell ref="D18:D22"/>
    <mergeCell ref="H18:H22"/>
    <mergeCell ref="I18:I22"/>
    <mergeCell ref="J18:J22"/>
    <mergeCell ref="B25:B29"/>
    <mergeCell ref="C25:C29"/>
    <mergeCell ref="D25:D29"/>
    <mergeCell ref="H25:H29"/>
    <mergeCell ref="I25:I29"/>
    <mergeCell ref="J11:J15"/>
    <mergeCell ref="B4:B8"/>
    <mergeCell ref="C4:C8"/>
    <mergeCell ref="D4:D8"/>
    <mergeCell ref="H4:H8"/>
    <mergeCell ref="I4:I8"/>
    <mergeCell ref="J4:J8"/>
    <mergeCell ref="B11:B15"/>
    <mergeCell ref="C11:C15"/>
    <mergeCell ref="D11:D15"/>
    <mergeCell ref="H11:H15"/>
    <mergeCell ref="I11:I15"/>
  </mergeCells>
  <phoneticPr fontId="1"/>
  <dataValidations count="1">
    <dataValidation type="list" allowBlank="1" showInputMessage="1" showErrorMessage="1" sqref="B4:B8 J4:J8 J11:J15 B11:B15 B25:B29 J18:J22 B18:B22 J25:J29" xr:uid="{7CC5FB50-8088-430C-94E9-2276B1B324C8}">
      <formula1>$L$4:$L$18</formula1>
    </dataValidation>
  </dataValidations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A69A-21B2-4C8F-A4A5-25BFC90EDD74}">
  <sheetPr>
    <tabColor theme="3" tint="0.79998168889431442"/>
    <pageSetUpPr fitToPage="1"/>
  </sheetPr>
  <dimension ref="A1:AD60"/>
  <sheetViews>
    <sheetView showGridLines="0" zoomScale="70" zoomScaleNormal="70" zoomScalePageLayoutView="90" workbookViewId="0">
      <selection activeCell="J67" sqref="J67:J71"/>
    </sheetView>
  </sheetViews>
  <sheetFormatPr defaultColWidth="4.125" defaultRowHeight="15" customHeight="1" x14ac:dyDescent="0.15"/>
  <cols>
    <col min="1" max="1" width="4.125" style="9" customWidth="1"/>
    <col min="2" max="2" width="1.875" style="4" customWidth="1"/>
    <col min="3" max="3" width="6.875" style="7" customWidth="1"/>
    <col min="4" max="4" width="24.875" style="8" customWidth="1"/>
    <col min="5" max="8" width="6.125" style="17" customWidth="1"/>
    <col min="9" max="10" width="5" style="17" customWidth="1"/>
    <col min="11" max="11" width="6.125" style="1" customWidth="1"/>
    <col min="12" max="12" width="4.875" style="1" customWidth="1"/>
    <col min="13" max="13" width="6.125" style="1" customWidth="1"/>
    <col min="14" max="17" width="6.125" style="2" customWidth="1"/>
    <col min="18" max="18" width="24.875" style="10" customWidth="1"/>
    <col min="19" max="19" width="6.875" style="7" customWidth="1"/>
    <col min="20" max="20" width="2" style="6" customWidth="1"/>
    <col min="21" max="21" width="4.125" style="9" customWidth="1"/>
    <col min="22" max="29" width="4.125" style="1" customWidth="1"/>
    <col min="30" max="30" width="26.125" style="2" bestFit="1" customWidth="1"/>
    <col min="31" max="16384" width="4.125" style="1"/>
  </cols>
  <sheetData>
    <row r="1" spans="1:30" ht="9.75" customHeight="1" x14ac:dyDescent="0.15"/>
    <row r="2" spans="1:30" ht="17.25" x14ac:dyDescent="0.15"/>
    <row r="3" spans="1:30" ht="17.25" x14ac:dyDescent="0.15"/>
    <row r="4" spans="1:30" ht="17.25" x14ac:dyDescent="0.15"/>
    <row r="5" spans="1:30" ht="17.25" x14ac:dyDescent="0.15">
      <c r="AD5" s="2" t="s">
        <v>2</v>
      </c>
    </row>
    <row r="6" spans="1:30" ht="11.25" customHeight="1" thickBot="1" x14ac:dyDescent="0.2">
      <c r="A6" s="136">
        <v>1</v>
      </c>
      <c r="B6" s="4">
        <v>2</v>
      </c>
      <c r="C6" s="141" t="str">
        <f>IF(B6="","",VLOOKUP(B6,$AC$6:$AD$10,2))</f>
        <v>東北見</v>
      </c>
      <c r="D6" s="143" t="str">
        <f>IF(B7="","",VLOOKUP(B7,$AC$13:$AD$46,2))</f>
        <v>北見市立小泉・端野中学校</v>
      </c>
      <c r="E6" s="80"/>
      <c r="F6" s="81">
        <f>VLOOKUP(F8,男子結果1日目!$A$4:$J$86,4,FALSE)</f>
        <v>96</v>
      </c>
      <c r="P6" s="102">
        <f>VLOOKUP(P8,男子結果1日目!$A$4:$J$86,4,FALSE)</f>
        <v>68</v>
      </c>
      <c r="Q6" s="96"/>
      <c r="R6" s="137" t="str">
        <f>IF(T7="","",VLOOKUP(T7,$AC$13:$AD$46,2))</f>
        <v>佐呂間町立佐呂間中学校</v>
      </c>
      <c r="S6" s="139" t="str">
        <f>IF(T6="","",VLOOKUP(T6,$AC$6:$AD$10,2))</f>
        <v>遠紋</v>
      </c>
      <c r="T6" s="6">
        <v>4</v>
      </c>
      <c r="U6" s="136">
        <v>9</v>
      </c>
      <c r="AC6" s="1">
        <v>1</v>
      </c>
      <c r="AD6" s="11" t="s">
        <v>1</v>
      </c>
    </row>
    <row r="7" spans="1:30" ht="11.25" customHeight="1" thickTop="1" x14ac:dyDescent="0.15">
      <c r="A7" s="136"/>
      <c r="B7" s="4">
        <v>6</v>
      </c>
      <c r="C7" s="142"/>
      <c r="D7" s="144"/>
      <c r="F7" s="26"/>
      <c r="G7" s="82"/>
      <c r="O7" s="93"/>
      <c r="P7" s="26"/>
      <c r="R7" s="138"/>
      <c r="S7" s="140"/>
      <c r="T7" s="6">
        <v>13</v>
      </c>
      <c r="U7" s="136"/>
      <c r="AC7" s="1">
        <v>2</v>
      </c>
      <c r="AD7" s="12" t="s">
        <v>21</v>
      </c>
    </row>
    <row r="8" spans="1:30" ht="11.25" customHeight="1" thickBot="1" x14ac:dyDescent="0.2">
      <c r="F8" s="147" t="s">
        <v>79</v>
      </c>
      <c r="G8" s="83">
        <f>VLOOKUP(G13,男子結果1日目!$A$4:$J$86,4,FALSE)</f>
        <v>88</v>
      </c>
      <c r="O8" s="101">
        <f>VLOOKUP(O13,男子結果1日目!$A$4:$J$86,4,FALSE)</f>
        <v>65</v>
      </c>
      <c r="P8" s="145" t="s">
        <v>84</v>
      </c>
      <c r="R8" s="37"/>
      <c r="AC8" s="1">
        <v>3</v>
      </c>
      <c r="AD8" s="13" t="s">
        <v>0</v>
      </c>
    </row>
    <row r="9" spans="1:30" ht="11.25" customHeight="1" thickTop="1" x14ac:dyDescent="0.15">
      <c r="F9" s="148"/>
      <c r="H9" s="82"/>
      <c r="O9" s="100"/>
      <c r="P9" s="146"/>
      <c r="R9" s="37"/>
      <c r="AC9" s="1">
        <v>4</v>
      </c>
      <c r="AD9" s="14" t="s">
        <v>40</v>
      </c>
    </row>
    <row r="10" spans="1:30" ht="11.25" customHeight="1" x14ac:dyDescent="0.15">
      <c r="A10" s="136">
        <v>2</v>
      </c>
      <c r="B10" s="4">
        <v>1</v>
      </c>
      <c r="C10" s="139" t="str">
        <f>IF(B10="","",VLOOKUP(B10,$AC$6:$AD$10,2))</f>
        <v>斜網</v>
      </c>
      <c r="D10" s="143" t="str">
        <f>IF(B11="","",VLOOKUP(B11,$AC$13:$AD$46,2))</f>
        <v>網走市立第二中学校　</v>
      </c>
      <c r="E10" s="27"/>
      <c r="F10" s="32"/>
      <c r="H10" s="82"/>
      <c r="O10" s="47"/>
      <c r="P10" s="48"/>
      <c r="Q10" s="49"/>
      <c r="R10" s="143" t="str">
        <f>IF(T11="","",VLOOKUP(T11,$AC$13:$AD$46,2))</f>
        <v>北見市立高栄中学校</v>
      </c>
      <c r="S10" s="139" t="str">
        <f>IF(T10="","",VLOOKUP(T10,$AC$6:$AD$10,2))</f>
        <v>西北見</v>
      </c>
      <c r="T10" s="6">
        <v>3</v>
      </c>
      <c r="U10" s="136">
        <v>10</v>
      </c>
    </row>
    <row r="11" spans="1:30" ht="11.25" customHeight="1" x14ac:dyDescent="0.15">
      <c r="A11" s="136"/>
      <c r="B11" s="4">
        <v>1</v>
      </c>
      <c r="C11" s="140"/>
      <c r="D11" s="144"/>
      <c r="F11" s="26">
        <f>VLOOKUP(F8,男子結果1日目!$A$4:$J$86,8,FALSE)</f>
        <v>23</v>
      </c>
      <c r="H11" s="82"/>
      <c r="O11" s="47"/>
      <c r="P11" s="2">
        <f>VLOOKUP(P8,男子結果1日目!$A$4:$J$86,8,FALSE)</f>
        <v>51</v>
      </c>
      <c r="Q11" s="26"/>
      <c r="R11" s="144"/>
      <c r="S11" s="140"/>
      <c r="T11" s="6">
        <v>10</v>
      </c>
      <c r="U11" s="136"/>
    </row>
    <row r="12" spans="1:30" ht="11.25" customHeight="1" x14ac:dyDescent="0.15">
      <c r="D12" s="37"/>
      <c r="E12" s="26"/>
      <c r="H12" s="82"/>
      <c r="O12" s="47"/>
      <c r="P12" s="26"/>
      <c r="Q12" s="26"/>
      <c r="R12" s="37"/>
    </row>
    <row r="13" spans="1:30" ht="11.25" customHeight="1" thickBot="1" x14ac:dyDescent="0.2">
      <c r="A13" s="136"/>
      <c r="C13" s="150"/>
      <c r="D13" s="149"/>
      <c r="E13" s="26"/>
      <c r="G13" s="147" t="s">
        <v>81</v>
      </c>
      <c r="H13" s="83">
        <f>VLOOKUP(H24,男子結果2日目!$A$4:$J$86,4,FALSE)</f>
        <v>92</v>
      </c>
      <c r="I13" s="26"/>
      <c r="J13" s="26"/>
      <c r="N13" s="96">
        <f>VLOOKUP(N24,男子結果2日目!$A$4:$J$86,4,FALSE)</f>
        <v>50</v>
      </c>
      <c r="O13" s="146" t="s">
        <v>86</v>
      </c>
      <c r="Q13" s="26"/>
      <c r="R13" s="149" t="str">
        <f>IF(T14="","",VLOOKUP(T14,$AC$13:$AD$46,2))</f>
        <v/>
      </c>
      <c r="S13" s="150" t="str">
        <f>IF(T13="","",VLOOKUP(T13,$AC$6:$AD$10,2))</f>
        <v/>
      </c>
      <c r="U13" s="136"/>
      <c r="AC13" s="1">
        <v>1</v>
      </c>
      <c r="AD13" s="2" t="s">
        <v>22</v>
      </c>
    </row>
    <row r="14" spans="1:30" ht="11.25" customHeight="1" thickTop="1" x14ac:dyDescent="0.15">
      <c r="A14" s="136"/>
      <c r="C14" s="150"/>
      <c r="D14" s="149"/>
      <c r="G14" s="148"/>
      <c r="H14" s="1"/>
      <c r="I14" s="110"/>
      <c r="J14" s="1"/>
      <c r="N14" s="97"/>
      <c r="O14" s="145"/>
      <c r="Q14" s="26"/>
      <c r="R14" s="149"/>
      <c r="S14" s="150"/>
      <c r="U14" s="136"/>
      <c r="AC14" s="1">
        <v>2</v>
      </c>
      <c r="AD14" s="2" t="s">
        <v>23</v>
      </c>
    </row>
    <row r="15" spans="1:30" ht="11.25" customHeight="1" x14ac:dyDescent="0.15">
      <c r="D15" s="37"/>
      <c r="G15" s="31"/>
      <c r="H15" s="1"/>
      <c r="I15" s="110"/>
      <c r="J15" s="1"/>
      <c r="N15" s="98"/>
      <c r="O15" s="26"/>
      <c r="R15" s="45"/>
      <c r="S15" s="34"/>
      <c r="U15" s="30"/>
      <c r="AC15" s="1">
        <v>3</v>
      </c>
      <c r="AD15" s="2" t="s">
        <v>54</v>
      </c>
    </row>
    <row r="16" spans="1:30" ht="11.25" customHeight="1" x14ac:dyDescent="0.15">
      <c r="D16" s="37"/>
      <c r="G16" s="31"/>
      <c r="H16" s="55"/>
      <c r="I16" s="110"/>
      <c r="J16" s="1"/>
      <c r="N16" s="98"/>
      <c r="O16" s="26"/>
      <c r="R16" s="45"/>
      <c r="S16" s="34"/>
      <c r="U16" s="30"/>
      <c r="AC16" s="1">
        <v>4</v>
      </c>
      <c r="AD16" s="2" t="s">
        <v>67</v>
      </c>
    </row>
    <row r="17" spans="1:30" ht="11.25" customHeight="1" x14ac:dyDescent="0.15">
      <c r="A17" s="136">
        <v>3</v>
      </c>
      <c r="B17" s="4">
        <v>2</v>
      </c>
      <c r="C17" s="139" t="str">
        <f>IF(B17="","",VLOOKUP(B17,$AC$6:$AD$10,2))</f>
        <v>東北見</v>
      </c>
      <c r="D17" s="143" t="str">
        <f>IF(B18="","",VLOOKUP(B18,$AC$13:$AD$46,2))</f>
        <v>女満別・網走第一中学校</v>
      </c>
      <c r="F17" s="27">
        <f>VLOOKUP(F19,男子結果1日目!$A$4:$J$86,4,FALSE)</f>
        <v>41</v>
      </c>
      <c r="G17" s="31"/>
      <c r="H17" s="1"/>
      <c r="I17" s="110"/>
      <c r="J17" s="1"/>
      <c r="N17" s="98"/>
      <c r="O17" s="26"/>
      <c r="P17" s="49">
        <f>VLOOKUP(P19,男子結果1日目!$A$4:$J$86,4,FALSE)</f>
        <v>55</v>
      </c>
      <c r="R17" s="143" t="str">
        <f t="shared" ref="R17:R18" si="0">IF(T18="","",VLOOKUP(T18,$AC$13:$AD$46,2))</f>
        <v>北見市立光西・東相内中学校</v>
      </c>
      <c r="S17" s="139" t="str">
        <f t="shared" ref="S17:S18" si="1">IF(T17="","",VLOOKUP(T17,$AC$6:$AD$10,2))</f>
        <v>西北見</v>
      </c>
      <c r="T17" s="6">
        <v>3</v>
      </c>
      <c r="U17" s="136">
        <v>11</v>
      </c>
      <c r="AC17" s="1">
        <v>5</v>
      </c>
      <c r="AD17" s="2" t="s">
        <v>24</v>
      </c>
    </row>
    <row r="18" spans="1:30" ht="11.25" customHeight="1" x14ac:dyDescent="0.15">
      <c r="A18" s="136"/>
      <c r="B18" s="4">
        <v>4</v>
      </c>
      <c r="C18" s="140"/>
      <c r="D18" s="144"/>
      <c r="E18" s="25"/>
      <c r="F18" s="41"/>
      <c r="G18" s="42"/>
      <c r="H18" s="1"/>
      <c r="I18" s="110"/>
      <c r="J18" s="1"/>
      <c r="N18" s="98"/>
      <c r="O18" s="26"/>
      <c r="P18" s="46"/>
      <c r="Q18" s="25"/>
      <c r="R18" s="144" t="str">
        <f t="shared" si="0"/>
        <v/>
      </c>
      <c r="S18" s="140" t="str">
        <f t="shared" si="1"/>
        <v>遠紋</v>
      </c>
      <c r="T18" s="6">
        <v>9</v>
      </c>
      <c r="U18" s="136"/>
      <c r="AC18" s="1">
        <v>6</v>
      </c>
      <c r="AD18" s="2" t="s">
        <v>42</v>
      </c>
    </row>
    <row r="19" spans="1:30" ht="11.25" customHeight="1" thickBot="1" x14ac:dyDescent="0.2">
      <c r="D19" s="37"/>
      <c r="E19" s="26"/>
      <c r="F19" s="148" t="s">
        <v>80</v>
      </c>
      <c r="G19" s="86"/>
      <c r="H19" s="1"/>
      <c r="I19" s="110"/>
      <c r="J19" s="1"/>
      <c r="N19" s="98"/>
      <c r="O19" s="99"/>
      <c r="P19" s="146" t="s">
        <v>85</v>
      </c>
      <c r="Q19" s="26"/>
      <c r="R19" s="37"/>
      <c r="S19" s="34"/>
      <c r="U19" s="30"/>
      <c r="AC19" s="1">
        <v>7</v>
      </c>
      <c r="AD19" s="2" t="s">
        <v>25</v>
      </c>
    </row>
    <row r="20" spans="1:30" ht="11.25" customHeight="1" thickTop="1" x14ac:dyDescent="0.15">
      <c r="D20" s="39"/>
      <c r="E20" s="26"/>
      <c r="F20" s="147"/>
      <c r="G20" s="82">
        <f>VLOOKUP(G13,男子結果1日目!$A$4:$J$86,8,FALSE)</f>
        <v>38</v>
      </c>
      <c r="H20" s="1"/>
      <c r="I20" s="110"/>
      <c r="J20" s="1"/>
      <c r="N20" s="55"/>
      <c r="O20" s="91">
        <f>VLOOKUP(O13,男子結果1日目!$A$4:$J$86,8,FALSE)</f>
        <v>69</v>
      </c>
      <c r="P20" s="145"/>
      <c r="Q20" s="26"/>
      <c r="R20" s="45"/>
      <c r="S20" s="34"/>
      <c r="U20" s="30"/>
      <c r="AC20" s="1">
        <v>8</v>
      </c>
      <c r="AD20" s="2" t="s">
        <v>26</v>
      </c>
    </row>
    <row r="21" spans="1:30" ht="11.25" customHeight="1" thickBot="1" x14ac:dyDescent="0.2">
      <c r="A21" s="136">
        <v>4</v>
      </c>
      <c r="B21" s="4">
        <v>2</v>
      </c>
      <c r="C21" s="139" t="str">
        <f>IF(B21="","",VLOOKUP(B21,$AC$6:$AD$10,2))</f>
        <v>東北見</v>
      </c>
      <c r="D21" s="143" t="str">
        <f>IF(B22="","",VLOOKUP(B22,$AC$13:$AD$46,2))</f>
        <v>北見市立南中学校</v>
      </c>
      <c r="E21" s="84"/>
      <c r="F21" s="81"/>
      <c r="G21" s="82"/>
      <c r="H21" s="1"/>
      <c r="I21" s="110"/>
      <c r="J21" s="151" t="s">
        <v>154</v>
      </c>
      <c r="K21" s="151"/>
      <c r="L21" s="151"/>
      <c r="N21" s="55"/>
      <c r="O21" s="92"/>
      <c r="P21" s="83"/>
      <c r="Q21" s="85"/>
      <c r="R21" s="143" t="str">
        <f t="shared" ref="R21:R22" si="2">IF(T22="","",VLOOKUP(T22,$AC$13:$AD$46,2))</f>
        <v>BLOSSOM</v>
      </c>
      <c r="S21" s="139" t="str">
        <f t="shared" ref="S21:S22" si="3">IF(T21="","",VLOOKUP(T21,$AC$6:$AD$10,2))</f>
        <v>斜網</v>
      </c>
      <c r="T21" s="6">
        <v>1</v>
      </c>
      <c r="U21" s="136">
        <v>12</v>
      </c>
      <c r="AC21" s="1">
        <v>9</v>
      </c>
      <c r="AD21" s="2" t="s">
        <v>43</v>
      </c>
    </row>
    <row r="22" spans="1:30" ht="11.25" customHeight="1" thickTop="1" x14ac:dyDescent="0.15">
      <c r="A22" s="136"/>
      <c r="B22" s="4">
        <v>5</v>
      </c>
      <c r="C22" s="140"/>
      <c r="D22" s="144"/>
      <c r="F22" s="26">
        <f>VLOOKUP(F19,男子結果1日目!$A$4:$J$86,8,FALSE)</f>
        <v>59</v>
      </c>
      <c r="H22" s="1"/>
      <c r="I22" s="110"/>
      <c r="J22" s="151"/>
      <c r="K22" s="151"/>
      <c r="L22" s="151"/>
      <c r="N22" s="55"/>
      <c r="O22" s="26"/>
      <c r="P22" s="2">
        <f>VLOOKUP(P19,男子結果1日目!$A$4:$J$86,8,FALSE)</f>
        <v>66</v>
      </c>
      <c r="Q22" s="26"/>
      <c r="R22" s="144" t="str">
        <f t="shared" si="2"/>
        <v/>
      </c>
      <c r="S22" s="140" t="str">
        <f t="shared" si="3"/>
        <v>遠紋</v>
      </c>
      <c r="T22" s="6">
        <v>15</v>
      </c>
      <c r="U22" s="136"/>
      <c r="AC22" s="1">
        <v>10</v>
      </c>
      <c r="AD22" s="2" t="s">
        <v>27</v>
      </c>
    </row>
    <row r="23" spans="1:30" ht="11.25" customHeight="1" x14ac:dyDescent="0.15">
      <c r="D23" s="37"/>
      <c r="F23" s="26"/>
      <c r="H23" s="1"/>
      <c r="I23" s="110"/>
      <c r="J23" s="1"/>
      <c r="K23" s="1" t="s">
        <v>57</v>
      </c>
      <c r="N23" s="55"/>
      <c r="P23" s="26"/>
      <c r="Q23" s="26"/>
      <c r="R23" s="37"/>
      <c r="AC23" s="1">
        <v>11</v>
      </c>
      <c r="AD23" s="2" t="s">
        <v>55</v>
      </c>
    </row>
    <row r="24" spans="1:30" ht="11.25" customHeight="1" x14ac:dyDescent="0.15">
      <c r="D24" s="37"/>
      <c r="F24" s="26"/>
      <c r="H24" s="152" t="s">
        <v>50</v>
      </c>
      <c r="I24" s="111"/>
      <c r="J24" s="71"/>
      <c r="K24" s="1" t="s">
        <v>58</v>
      </c>
      <c r="N24" s="146" t="s">
        <v>53</v>
      </c>
      <c r="O24" s="26"/>
      <c r="P24" s="26"/>
      <c r="Q24" s="26"/>
      <c r="R24" s="37"/>
      <c r="S24" s="34"/>
      <c r="U24" s="30"/>
      <c r="AC24" s="1">
        <v>12</v>
      </c>
      <c r="AD24" s="2" t="s">
        <v>56</v>
      </c>
    </row>
    <row r="25" spans="1:30" ht="11.25" customHeight="1" thickBot="1" x14ac:dyDescent="0.2">
      <c r="A25" s="136"/>
      <c r="C25" s="150" t="str">
        <f>IF(B25="","",VLOOKUP(B25,$AC$6:$AD$10,2))</f>
        <v/>
      </c>
      <c r="D25" s="149" t="str">
        <f>IF(B26="","",VLOOKUP(B26,$AC$13:$AD$46,2))</f>
        <v/>
      </c>
      <c r="F25" s="26"/>
      <c r="H25" s="152"/>
      <c r="I25" s="115"/>
      <c r="J25" s="117"/>
      <c r="K25" s="154"/>
      <c r="L25" s="73"/>
      <c r="M25" s="57"/>
      <c r="N25" s="146"/>
      <c r="P25" s="26"/>
      <c r="Q25" s="26"/>
      <c r="R25" s="149" t="str">
        <f>IF(T26="","",VLOOKUP(T26,$AC$13:$AD$46,2))</f>
        <v/>
      </c>
      <c r="S25" s="150" t="str">
        <f>IF(T25="","",VLOOKUP(T25,$AC$6:$AD$10,2))</f>
        <v/>
      </c>
      <c r="U25" s="136"/>
      <c r="AC25" s="1">
        <v>13</v>
      </c>
      <c r="AD25" s="2" t="s">
        <v>28</v>
      </c>
    </row>
    <row r="26" spans="1:30" ht="11.25" customHeight="1" thickTop="1" x14ac:dyDescent="0.15">
      <c r="A26" s="136"/>
      <c r="C26" s="150"/>
      <c r="D26" s="149"/>
      <c r="E26" s="26"/>
      <c r="F26" s="26"/>
      <c r="H26" s="153"/>
      <c r="I26" s="116"/>
      <c r="J26" s="71"/>
      <c r="K26" s="155"/>
      <c r="L26" s="58"/>
      <c r="M26" s="120"/>
      <c r="N26" s="145"/>
      <c r="P26" s="26"/>
      <c r="Q26" s="26"/>
      <c r="R26" s="149"/>
      <c r="S26" s="150"/>
      <c r="U26" s="136"/>
      <c r="AC26" s="1">
        <v>14</v>
      </c>
      <c r="AD26" s="2" t="s">
        <v>41</v>
      </c>
    </row>
    <row r="27" spans="1:30" ht="11.25" customHeight="1" x14ac:dyDescent="0.15">
      <c r="D27" s="37"/>
      <c r="E27" s="26"/>
      <c r="F27" s="26"/>
      <c r="H27" s="54"/>
      <c r="I27" s="1"/>
      <c r="J27" s="1"/>
      <c r="K27" s="151" t="s">
        <v>51</v>
      </c>
      <c r="M27" s="112"/>
      <c r="N27" s="118"/>
      <c r="P27" s="26"/>
      <c r="Q27" s="26"/>
      <c r="R27" s="37"/>
      <c r="AC27" s="1">
        <v>15</v>
      </c>
      <c r="AD27" s="2" t="s">
        <v>29</v>
      </c>
    </row>
    <row r="28" spans="1:30" ht="11.25" customHeight="1" x14ac:dyDescent="0.15">
      <c r="D28" s="37"/>
      <c r="E28" s="26"/>
      <c r="F28" s="26"/>
      <c r="H28" s="54"/>
      <c r="I28" s="1"/>
      <c r="J28" s="1"/>
      <c r="K28" s="151"/>
      <c r="M28" s="112"/>
      <c r="N28" s="118"/>
      <c r="P28" s="26"/>
      <c r="Q28" s="26"/>
      <c r="R28" s="37"/>
      <c r="AC28" s="1">
        <v>16</v>
      </c>
      <c r="AD28" s="2" t="s">
        <v>30</v>
      </c>
    </row>
    <row r="29" spans="1:30" ht="11.25" customHeight="1" x14ac:dyDescent="0.15">
      <c r="A29" s="136">
        <v>5</v>
      </c>
      <c r="B29" s="4">
        <v>3</v>
      </c>
      <c r="C29" s="141" t="str">
        <f>IF(B29="","",VLOOKUP(B29,$AC$6:$AD$10,2))</f>
        <v>西北見</v>
      </c>
      <c r="D29" s="143" t="str">
        <f>IF(B30="","",VLOOKUP(B30,$AC$13:$AD$46,2))</f>
        <v>置戸ジュニアバスケットボールクラブ</v>
      </c>
      <c r="F29" s="27">
        <f>VLOOKUP(F31,男子結果1日目!$A$4:$J$86,4,FALSE)</f>
        <v>40</v>
      </c>
      <c r="H29" s="54"/>
      <c r="I29" s="157">
        <f>男子結果2日目!D18</f>
        <v>86</v>
      </c>
      <c r="J29" s="59">
        <f>男子結果2日目!E18</f>
        <v>28</v>
      </c>
      <c r="K29" s="1" t="s">
        <v>149</v>
      </c>
      <c r="L29" s="53">
        <f>男子結果2日目!G18</f>
        <v>8</v>
      </c>
      <c r="M29" s="158">
        <f>男子結果2日目!H18</f>
        <v>32</v>
      </c>
      <c r="N29" s="118"/>
      <c r="O29" s="26"/>
      <c r="P29" s="49">
        <f>VLOOKUP(P31,男子結果1日目!$A$4:$J$86,4,FALSE)</f>
        <v>47</v>
      </c>
      <c r="Q29" s="32"/>
      <c r="R29" s="143" t="str">
        <f>IF(T30="","",VLOOKUP(T30,$AC$13:$AD$46,2))</f>
        <v>北見市立北光中学校</v>
      </c>
      <c r="S29" s="139" t="str">
        <f>IF(T29="","",VLOOKUP(T29,$AC$6:$AD$10,2))</f>
        <v>西北見</v>
      </c>
      <c r="T29" s="6">
        <v>3</v>
      </c>
      <c r="U29" s="136">
        <v>13</v>
      </c>
      <c r="AC29" s="1">
        <v>17</v>
      </c>
    </row>
    <row r="30" spans="1:30" ht="11.25" customHeight="1" x14ac:dyDescent="0.15">
      <c r="A30" s="136"/>
      <c r="B30" s="4">
        <v>16</v>
      </c>
      <c r="C30" s="142"/>
      <c r="D30" s="144"/>
      <c r="E30" s="40"/>
      <c r="F30" s="33"/>
      <c r="H30" s="54"/>
      <c r="I30" s="157"/>
      <c r="J30" s="55">
        <f>男子結果2日目!E19</f>
        <v>13</v>
      </c>
      <c r="K30" s="64" t="s">
        <v>149</v>
      </c>
      <c r="L30" s="54">
        <f>男子結果2日目!G19</f>
        <v>11</v>
      </c>
      <c r="M30" s="158"/>
      <c r="N30" s="1"/>
      <c r="O30" s="31"/>
      <c r="P30" s="46"/>
      <c r="Q30" s="26"/>
      <c r="R30" s="144"/>
      <c r="S30" s="140"/>
      <c r="T30" s="6">
        <v>8</v>
      </c>
      <c r="U30" s="136"/>
      <c r="AC30" s="1">
        <v>18</v>
      </c>
    </row>
    <row r="31" spans="1:30" ht="11.25" customHeight="1" thickBot="1" x14ac:dyDescent="0.2">
      <c r="A31" s="136"/>
      <c r="D31" s="37"/>
      <c r="F31" s="148" t="s">
        <v>148</v>
      </c>
      <c r="G31" s="84">
        <f>VLOOKUP(G36,男子結果1日目!$A$4:$J$86,4,FALSE)</f>
        <v>60</v>
      </c>
      <c r="H31" s="54"/>
      <c r="I31" s="157"/>
      <c r="J31" s="55">
        <f>男子結果2日目!E20</f>
        <v>29</v>
      </c>
      <c r="K31" s="64" t="s">
        <v>149</v>
      </c>
      <c r="L31" s="54">
        <f>男子結果2日目!G20</f>
        <v>5</v>
      </c>
      <c r="M31" s="158"/>
      <c r="N31" s="1"/>
      <c r="O31" s="96">
        <f>VLOOKUP(O36,男子結果1日目!$A$4:$J$86,4,FALSE)</f>
        <v>37</v>
      </c>
      <c r="P31" s="146" t="s">
        <v>87</v>
      </c>
      <c r="Q31" s="26"/>
      <c r="R31" s="37"/>
      <c r="AC31" s="1">
        <v>19</v>
      </c>
    </row>
    <row r="32" spans="1:30" ht="11.25" customHeight="1" thickTop="1" x14ac:dyDescent="0.15">
      <c r="A32" s="136"/>
      <c r="D32" s="37"/>
      <c r="F32" s="147"/>
      <c r="G32" s="87"/>
      <c r="H32" s="54"/>
      <c r="I32" s="157"/>
      <c r="J32" s="55">
        <f>男子結果2日目!E21</f>
        <v>16</v>
      </c>
      <c r="K32" s="64" t="s">
        <v>149</v>
      </c>
      <c r="L32" s="54">
        <f>男子結果2日目!G21</f>
        <v>8</v>
      </c>
      <c r="M32" s="158"/>
      <c r="N32" s="1"/>
      <c r="O32" s="95"/>
      <c r="P32" s="145"/>
      <c r="Q32" s="26"/>
      <c r="R32" s="37"/>
      <c r="S32" s="34"/>
      <c r="U32" s="30"/>
      <c r="AC32" s="1">
        <v>20</v>
      </c>
    </row>
    <row r="33" spans="1:29" ht="11.25" customHeight="1" thickBot="1" x14ac:dyDescent="0.2">
      <c r="A33" s="136">
        <v>6</v>
      </c>
      <c r="B33" s="4">
        <v>1</v>
      </c>
      <c r="C33" s="139" t="str">
        <f>IF(B33="","",VLOOKUP(B33,$AC$6:$AD$10,2))</f>
        <v>斜網</v>
      </c>
      <c r="D33" s="143" t="str">
        <f>IF(B34="","",VLOOKUP(B34,$AC$13:$AD$46,2))</f>
        <v>網走市立第三中学校</v>
      </c>
      <c r="E33" s="80"/>
      <c r="F33" s="81"/>
      <c r="G33" s="87"/>
      <c r="H33" s="54"/>
      <c r="I33" s="157"/>
      <c r="J33" s="56">
        <f>男子結果2日目!E22</f>
        <v>0</v>
      </c>
      <c r="K33" s="64" t="s">
        <v>149</v>
      </c>
      <c r="L33" s="57">
        <f>男子結果2日目!G22</f>
        <v>0</v>
      </c>
      <c r="M33" s="158"/>
      <c r="N33" s="1"/>
      <c r="O33" s="95"/>
      <c r="P33" s="81"/>
      <c r="Q33" s="85"/>
      <c r="R33" s="143" t="str">
        <f>IF(T34="","",VLOOKUP(T34,$AC$13:$AD$46,2))</f>
        <v>遠軽町立遠軽・南中学校</v>
      </c>
      <c r="S33" s="139" t="str">
        <f>IF(T33="","",VLOOKUP(T33,$AC$6:$AD$10,2))</f>
        <v>遠紋</v>
      </c>
      <c r="T33" s="6">
        <v>4</v>
      </c>
      <c r="U33" s="136">
        <v>14</v>
      </c>
      <c r="AC33" s="1">
        <v>21</v>
      </c>
    </row>
    <row r="34" spans="1:29" ht="11.25" customHeight="1" thickTop="1" x14ac:dyDescent="0.15">
      <c r="A34" s="136"/>
      <c r="B34" s="4">
        <v>2</v>
      </c>
      <c r="C34" s="140"/>
      <c r="D34" s="144"/>
      <c r="E34" s="47"/>
      <c r="F34" s="26">
        <f>VLOOKUP(F31,男子結果1日目!$A$4:$J$86,8,FALSE)</f>
        <v>44</v>
      </c>
      <c r="G34" s="42"/>
      <c r="H34" s="54"/>
      <c r="I34" s="1"/>
      <c r="J34" s="1"/>
      <c r="M34" s="112"/>
      <c r="N34" s="1"/>
      <c r="O34" s="47"/>
      <c r="P34" s="2">
        <f>VLOOKUP(P31,男子結果1日目!$A$4:$J$86,8,FALSE)</f>
        <v>48</v>
      </c>
      <c r="Q34" s="26"/>
      <c r="R34" s="144"/>
      <c r="S34" s="140"/>
      <c r="T34" s="6">
        <v>11</v>
      </c>
      <c r="U34" s="136"/>
      <c r="AC34" s="1">
        <v>22</v>
      </c>
    </row>
    <row r="35" spans="1:29" ht="11.25" customHeight="1" x14ac:dyDescent="0.15">
      <c r="A35" s="136"/>
      <c r="C35" s="150" t="str">
        <f>IF(B35="","",VLOOKUP(B35,$AC$6:$AD$10,2))</f>
        <v/>
      </c>
      <c r="D35" s="149" t="str">
        <f>IF(B36="","",VLOOKUP(B36,$AC$13:$AD$46,2))</f>
        <v/>
      </c>
      <c r="E35" s="26"/>
      <c r="F35" s="26"/>
      <c r="G35" s="31"/>
      <c r="H35" s="54"/>
      <c r="I35" s="1"/>
      <c r="J35" s="1"/>
      <c r="M35" s="112"/>
      <c r="N35" s="1"/>
      <c r="O35" s="47"/>
      <c r="P35" s="26"/>
      <c r="Q35" s="26"/>
      <c r="R35" s="45"/>
      <c r="S35" s="34"/>
      <c r="U35" s="30"/>
      <c r="AC35" s="1">
        <v>23</v>
      </c>
    </row>
    <row r="36" spans="1:29" ht="11.25" customHeight="1" thickBot="1" x14ac:dyDescent="0.2">
      <c r="A36" s="136"/>
      <c r="C36" s="150"/>
      <c r="D36" s="149"/>
      <c r="E36" s="26"/>
      <c r="F36" s="26"/>
      <c r="G36" s="148" t="s">
        <v>83</v>
      </c>
      <c r="H36" s="90"/>
      <c r="I36" s="1"/>
      <c r="J36" s="1"/>
      <c r="M36" s="112"/>
      <c r="N36" s="119"/>
      <c r="O36" s="146" t="s">
        <v>89</v>
      </c>
      <c r="P36" s="26"/>
      <c r="Q36" s="26"/>
      <c r="R36" s="45"/>
      <c r="S36" s="34"/>
      <c r="U36" s="30"/>
      <c r="AC36" s="1">
        <v>24</v>
      </c>
    </row>
    <row r="37" spans="1:29" ht="11.25" customHeight="1" thickTop="1" x14ac:dyDescent="0.15">
      <c r="D37" s="37"/>
      <c r="E37" s="26"/>
      <c r="F37" s="26"/>
      <c r="G37" s="147"/>
      <c r="H37" s="82">
        <f>VLOOKUP(H24,男子結果2日目!$A$4:$J$86,8,FALSE)</f>
        <v>29</v>
      </c>
      <c r="N37" s="91">
        <f>VLOOKUP(N24,男子結果2日目!$A$4:$J$86,8,FALSE)</f>
        <v>69</v>
      </c>
      <c r="O37" s="145"/>
      <c r="P37" s="26"/>
      <c r="Q37" s="26"/>
      <c r="R37" s="149"/>
      <c r="S37" s="150"/>
      <c r="U37" s="136"/>
      <c r="AC37" s="1">
        <v>25</v>
      </c>
    </row>
    <row r="38" spans="1:29" ht="11.25" customHeight="1" x14ac:dyDescent="0.15">
      <c r="D38" s="37"/>
      <c r="E38" s="26"/>
      <c r="F38" s="26"/>
      <c r="G38" s="26"/>
      <c r="H38" s="89"/>
      <c r="I38" s="26"/>
      <c r="J38" s="26"/>
      <c r="K38" s="26"/>
      <c r="L38" s="26"/>
      <c r="M38" s="26"/>
      <c r="N38" s="92"/>
      <c r="O38" s="26"/>
      <c r="P38" s="26"/>
      <c r="Q38" s="26"/>
      <c r="R38" s="149"/>
      <c r="S38" s="150"/>
      <c r="U38" s="136"/>
      <c r="AC38" s="1">
        <v>26</v>
      </c>
    </row>
    <row r="39" spans="1:29" ht="11.25" customHeight="1" x14ac:dyDescent="0.15">
      <c r="D39" s="39"/>
      <c r="E39" s="26"/>
      <c r="F39" s="26"/>
      <c r="G39" s="26"/>
      <c r="H39" s="89"/>
      <c r="I39" s="26"/>
      <c r="J39" s="26"/>
      <c r="K39" s="26"/>
      <c r="M39" s="26"/>
      <c r="N39" s="92"/>
      <c r="O39" s="26"/>
      <c r="P39" s="26"/>
      <c r="Q39" s="26"/>
      <c r="R39" s="39"/>
      <c r="AC39" s="1">
        <v>27</v>
      </c>
    </row>
    <row r="40" spans="1:29" ht="11.25" customHeight="1" x14ac:dyDescent="0.15">
      <c r="A40" s="136">
        <v>7</v>
      </c>
      <c r="B40" s="4">
        <v>4</v>
      </c>
      <c r="C40" s="139" t="str">
        <f>IF(B40="","",VLOOKUP(B40,$AC$6:$AD$10,2))</f>
        <v>遠紋</v>
      </c>
      <c r="D40" s="143" t="str">
        <f>IF(B41="","",VLOOKUP(B41,$AC$13:$AD$46,2))</f>
        <v>湧別町立ゆうべつ・上湧別学園</v>
      </c>
      <c r="E40" s="27"/>
      <c r="F40" s="27">
        <f>VLOOKUP(F42,男子結果1日目!$A$4:$J$86,4,FALSE)</f>
        <v>32</v>
      </c>
      <c r="G40" s="26"/>
      <c r="H40" s="89"/>
      <c r="I40" s="26"/>
      <c r="J40" s="26"/>
      <c r="K40" s="1" t="s">
        <v>59</v>
      </c>
      <c r="M40" s="26"/>
      <c r="N40" s="92"/>
      <c r="O40" s="26"/>
      <c r="P40" s="49">
        <f>VLOOKUP(P42,男子結果1日目!$A$4:$J$86,4,FALSE)</f>
        <v>38</v>
      </c>
      <c r="Q40" s="32"/>
      <c r="R40" s="143" t="str">
        <f>IF(T41="","",VLOOKUP(T41,$AC$13:$AD$46,2))</f>
        <v>紋別市立潮見・紋別中学校</v>
      </c>
      <c r="S40" s="139" t="str">
        <f>IF(T40="","",VLOOKUP(T40,$AC$6:$AD$10,2))</f>
        <v>遠紋</v>
      </c>
      <c r="T40" s="6">
        <v>4</v>
      </c>
      <c r="U40" s="136">
        <v>15</v>
      </c>
    </row>
    <row r="41" spans="1:29" ht="11.25" customHeight="1" x14ac:dyDescent="0.15">
      <c r="A41" s="136"/>
      <c r="B41" s="4">
        <v>12</v>
      </c>
      <c r="C41" s="140"/>
      <c r="D41" s="144"/>
      <c r="E41" s="25"/>
      <c r="F41" s="33"/>
      <c r="G41" s="26"/>
      <c r="H41" s="82"/>
      <c r="N41" s="93"/>
      <c r="O41" s="31"/>
      <c r="P41" s="47"/>
      <c r="Q41" s="26"/>
      <c r="R41" s="144"/>
      <c r="S41" s="140"/>
      <c r="T41" s="6">
        <v>14</v>
      </c>
      <c r="U41" s="136"/>
    </row>
    <row r="42" spans="1:29" ht="11.25" customHeight="1" thickBot="1" x14ac:dyDescent="0.2">
      <c r="D42" s="37"/>
      <c r="E42" s="26"/>
      <c r="F42" s="148" t="s">
        <v>82</v>
      </c>
      <c r="G42" s="80"/>
      <c r="H42" s="82"/>
      <c r="K42" s="65" t="s">
        <v>49</v>
      </c>
      <c r="N42" s="93"/>
      <c r="O42" s="94"/>
      <c r="P42" s="146" t="s">
        <v>88</v>
      </c>
      <c r="Q42" s="26"/>
      <c r="R42" s="38"/>
    </row>
    <row r="43" spans="1:29" ht="11.25" customHeight="1" thickTop="1" x14ac:dyDescent="0.15">
      <c r="D43" s="39"/>
      <c r="E43" s="26"/>
      <c r="F43" s="147"/>
      <c r="G43" s="82">
        <f>VLOOKUP(G36,男子結果1日目!$A$4:$J$86,8,FALSE)</f>
        <v>84</v>
      </c>
      <c r="K43" s="66"/>
      <c r="L43" s="64"/>
      <c r="O43" s="91">
        <f>VLOOKUP(O36,男子結果1日目!$A$4:$J$86,8,FALSE)</f>
        <v>56</v>
      </c>
      <c r="P43" s="145"/>
      <c r="Q43" s="26"/>
      <c r="R43" s="37"/>
    </row>
    <row r="44" spans="1:29" ht="11.25" customHeight="1" thickBot="1" x14ac:dyDescent="0.2">
      <c r="A44" s="136">
        <v>8</v>
      </c>
      <c r="B44" s="4">
        <v>3</v>
      </c>
      <c r="C44" s="139" t="str">
        <f>IF(B44="","",VLOOKUP(B44,$AC$6:$AD$10,2))</f>
        <v>西北見</v>
      </c>
      <c r="D44" s="143" t="str">
        <f>IF(B45="","",VLOOKUP(B45,$AC$13:$AD$46,2))</f>
        <v>北見市立北中学校</v>
      </c>
      <c r="E44" s="84"/>
      <c r="F44" s="81"/>
      <c r="G44" s="88"/>
      <c r="K44" s="60"/>
      <c r="L44" s="64"/>
      <c r="O44" s="92"/>
      <c r="P44" s="81"/>
      <c r="Q44" s="85"/>
      <c r="R44" s="137" t="str">
        <f>IF(T45="","",VLOOKUP(T45,$AC$13:$AD$46,2))</f>
        <v>美幌北・美幌・津別町立津別中学校</v>
      </c>
      <c r="S44" s="139" t="str">
        <f>IF(T44="","",VLOOKUP(T44,$AC$6:$AD$10,2))</f>
        <v>東北見</v>
      </c>
      <c r="T44" s="6">
        <v>2</v>
      </c>
      <c r="U44" s="136">
        <v>16</v>
      </c>
    </row>
    <row r="45" spans="1:29" ht="11.25" customHeight="1" thickTop="1" x14ac:dyDescent="0.15">
      <c r="A45" s="136"/>
      <c r="B45" s="4">
        <v>7</v>
      </c>
      <c r="C45" s="140"/>
      <c r="D45" s="144"/>
      <c r="E45" s="26"/>
      <c r="F45" s="26">
        <f>VLOOKUP(F42,男子結果1日目!$A$4:$J$86,8,FALSE)</f>
        <v>68</v>
      </c>
      <c r="G45" s="44"/>
      <c r="K45" s="60"/>
      <c r="L45" s="72"/>
      <c r="O45" s="26"/>
      <c r="P45" s="2">
        <f>VLOOKUP(P42,男子結果1日目!$A$4:$J$86,8,FALSE)</f>
        <v>57</v>
      </c>
      <c r="R45" s="138"/>
      <c r="S45" s="140"/>
      <c r="T45" s="6">
        <v>3</v>
      </c>
      <c r="U45" s="136"/>
    </row>
    <row r="46" spans="1:29" ht="11.25" customHeight="1" x14ac:dyDescent="0.15">
      <c r="D46" s="15"/>
      <c r="E46" s="26"/>
      <c r="F46" s="26"/>
      <c r="G46" s="26"/>
      <c r="L46" s="72"/>
      <c r="P46" s="26"/>
    </row>
    <row r="47" spans="1:29" ht="11.25" customHeight="1" x14ac:dyDescent="0.15">
      <c r="E47" s="114"/>
      <c r="F47" s="114"/>
      <c r="G47" s="114"/>
      <c r="H47" s="114"/>
      <c r="I47" s="156">
        <f>男子結果2日目!D25</f>
        <v>73</v>
      </c>
      <c r="J47" s="77">
        <f>男子結果2日目!E25</f>
        <v>13</v>
      </c>
      <c r="K47" s="62" t="s">
        <v>149</v>
      </c>
      <c r="L47" s="53">
        <f>男子結果2日目!G25</f>
        <v>19</v>
      </c>
      <c r="M47" s="151">
        <f>男子結果2日目!H25</f>
        <v>65</v>
      </c>
      <c r="N47" s="114"/>
      <c r="O47" s="114"/>
      <c r="P47" s="114"/>
      <c r="Q47" s="114"/>
      <c r="S47" s="7" t="str">
        <f>IF(T47="","",VLOOKUP(T47,$AC$6:$AD$10,2))</f>
        <v/>
      </c>
    </row>
    <row r="48" spans="1:29" ht="11.25" customHeight="1" x14ac:dyDescent="0.15">
      <c r="E48" s="28"/>
      <c r="F48" s="36"/>
      <c r="G48" s="134" t="str">
        <f>男子結果2日目!B25</f>
        <v>北見北</v>
      </c>
      <c r="H48" s="134"/>
      <c r="I48" s="135"/>
      <c r="J48" s="78">
        <f>男子結果2日目!E26</f>
        <v>25</v>
      </c>
      <c r="K48" s="36" t="s">
        <v>149</v>
      </c>
      <c r="L48" s="54">
        <f>男子結果2日目!G26</f>
        <v>7</v>
      </c>
      <c r="M48" s="151"/>
      <c r="N48" s="135" t="str">
        <f>男子結果2日目!J25</f>
        <v>ＢＬＯＳＳＯＭ</v>
      </c>
      <c r="O48" s="135"/>
      <c r="P48" s="36"/>
      <c r="Q48" s="28"/>
    </row>
    <row r="49" spans="1:17" ht="11.25" customHeight="1" x14ac:dyDescent="0.15">
      <c r="E49" s="28"/>
      <c r="F49" s="36"/>
      <c r="G49" s="134"/>
      <c r="H49" s="134"/>
      <c r="I49" s="135"/>
      <c r="J49" s="78">
        <f>男子結果2日目!E27</f>
        <v>21</v>
      </c>
      <c r="K49" s="36" t="s">
        <v>149</v>
      </c>
      <c r="L49" s="54">
        <f>男子結果2日目!G27</f>
        <v>21</v>
      </c>
      <c r="M49" s="151"/>
      <c r="N49" s="135"/>
      <c r="O49" s="135"/>
      <c r="P49" s="36"/>
      <c r="Q49" s="28"/>
    </row>
    <row r="50" spans="1:17" ht="11.25" customHeight="1" x14ac:dyDescent="0.15">
      <c r="E50" s="28"/>
      <c r="F50" s="36"/>
      <c r="G50" s="134"/>
      <c r="H50" s="134"/>
      <c r="I50" s="135"/>
      <c r="J50" s="78">
        <f>男子結果2日目!E28</f>
        <v>14</v>
      </c>
      <c r="K50" s="36" t="s">
        <v>149</v>
      </c>
      <c r="L50" s="54">
        <f>男子結果2日目!G28</f>
        <v>18</v>
      </c>
      <c r="M50" s="151"/>
      <c r="N50" s="135"/>
      <c r="O50" s="135"/>
      <c r="P50" s="36"/>
      <c r="Q50" s="28"/>
    </row>
    <row r="51" spans="1:17" ht="11.25" customHeight="1" x14ac:dyDescent="0.15">
      <c r="F51" s="2"/>
      <c r="I51" s="135"/>
      <c r="J51" s="79">
        <f>男子結果2日目!E29</f>
        <v>0</v>
      </c>
      <c r="K51" s="36" t="s">
        <v>149</v>
      </c>
      <c r="L51" s="57">
        <f>男子結果2日目!G29</f>
        <v>0</v>
      </c>
      <c r="M51" s="151"/>
    </row>
    <row r="52" spans="1:17" ht="13.5" customHeight="1" thickBot="1" x14ac:dyDescent="0.2">
      <c r="K52" s="3"/>
      <c r="L52" s="3"/>
      <c r="M52" s="51"/>
      <c r="N52" s="17"/>
      <c r="O52" s="17"/>
      <c r="P52" s="1"/>
    </row>
    <row r="53" spans="1:17" ht="15" customHeight="1" thickTop="1" x14ac:dyDescent="0.15">
      <c r="A53" s="2" t="s">
        <v>60</v>
      </c>
      <c r="B53" s="5"/>
      <c r="D53" s="35" t="s">
        <v>61</v>
      </c>
      <c r="F53" s="29" t="s">
        <v>91</v>
      </c>
      <c r="G53" s="18"/>
      <c r="H53" s="18"/>
      <c r="I53" s="18"/>
      <c r="J53" s="74"/>
      <c r="M53" s="29" t="s">
        <v>92</v>
      </c>
      <c r="N53" s="18"/>
      <c r="O53" s="18"/>
      <c r="P53" s="19"/>
    </row>
    <row r="54" spans="1:17" ht="15" customHeight="1" x14ac:dyDescent="0.15">
      <c r="A54" s="2" t="s">
        <v>62</v>
      </c>
      <c r="B54" s="5"/>
      <c r="D54" s="35" t="s">
        <v>66</v>
      </c>
      <c r="F54" s="20" t="s">
        <v>3</v>
      </c>
      <c r="J54" s="75"/>
      <c r="M54" s="20" t="s">
        <v>3</v>
      </c>
      <c r="N54" s="17"/>
      <c r="O54" s="17"/>
      <c r="P54" s="21"/>
    </row>
    <row r="55" spans="1:17" ht="15" customHeight="1" x14ac:dyDescent="0.15">
      <c r="A55" s="2" t="s">
        <v>63</v>
      </c>
      <c r="B55" s="5"/>
      <c r="D55" s="35" t="s">
        <v>90</v>
      </c>
      <c r="F55" s="20" t="s">
        <v>4</v>
      </c>
      <c r="J55" s="75"/>
      <c r="M55" s="20" t="s">
        <v>4</v>
      </c>
      <c r="N55" s="17"/>
      <c r="O55" s="17"/>
      <c r="P55" s="21"/>
    </row>
    <row r="56" spans="1:17" ht="15" customHeight="1" x14ac:dyDescent="0.15">
      <c r="A56" s="2"/>
      <c r="B56" s="5"/>
      <c r="D56" s="35"/>
      <c r="F56" s="20" t="s">
        <v>5</v>
      </c>
      <c r="J56" s="75"/>
      <c r="M56" s="20" t="s">
        <v>64</v>
      </c>
      <c r="N56" s="17"/>
      <c r="O56" s="17"/>
      <c r="P56" s="21"/>
    </row>
    <row r="57" spans="1:17" ht="15" customHeight="1" thickBot="1" x14ac:dyDescent="0.2">
      <c r="A57" s="2"/>
      <c r="B57" s="5"/>
      <c r="D57" s="35"/>
      <c r="F57" s="20" t="s">
        <v>6</v>
      </c>
      <c r="J57" s="75"/>
      <c r="M57" s="22" t="s">
        <v>65</v>
      </c>
      <c r="N57" s="23"/>
      <c r="O57" s="23"/>
      <c r="P57" s="24"/>
    </row>
    <row r="58" spans="1:17" ht="15" customHeight="1" thickTop="1" x14ac:dyDescent="0.15">
      <c r="A58" s="61"/>
      <c r="D58" s="10"/>
      <c r="F58" s="20" t="s">
        <v>7</v>
      </c>
      <c r="J58" s="75"/>
      <c r="M58" s="2"/>
      <c r="N58" s="17"/>
      <c r="O58" s="17"/>
      <c r="P58" s="1"/>
    </row>
    <row r="59" spans="1:17" ht="15" customHeight="1" thickBot="1" x14ac:dyDescent="0.2">
      <c r="F59" s="22" t="s">
        <v>8</v>
      </c>
      <c r="G59" s="23"/>
      <c r="H59" s="23"/>
      <c r="I59" s="23"/>
      <c r="J59" s="76"/>
      <c r="M59" s="2"/>
      <c r="N59" s="17"/>
      <c r="O59" s="17"/>
      <c r="P59" s="1"/>
    </row>
    <row r="60" spans="1:17" ht="15" customHeight="1" thickTop="1" x14ac:dyDescent="0.15">
      <c r="E60" s="1"/>
      <c r="F60" s="16"/>
      <c r="G60" s="1"/>
      <c r="H60" s="1"/>
      <c r="I60" s="1"/>
      <c r="J60" s="1"/>
    </row>
  </sheetData>
  <mergeCells count="90">
    <mergeCell ref="F42:F43"/>
    <mergeCell ref="P42:P43"/>
    <mergeCell ref="I47:I51"/>
    <mergeCell ref="M47:M51"/>
    <mergeCell ref="I29:I33"/>
    <mergeCell ref="M29:M33"/>
    <mergeCell ref="U44:U45"/>
    <mergeCell ref="H24:H26"/>
    <mergeCell ref="N24:N26"/>
    <mergeCell ref="K25:K26"/>
    <mergeCell ref="K27:K28"/>
    <mergeCell ref="R37:R38"/>
    <mergeCell ref="S37:S38"/>
    <mergeCell ref="U37:U38"/>
    <mergeCell ref="U40:U41"/>
    <mergeCell ref="U29:U30"/>
    <mergeCell ref="R40:R41"/>
    <mergeCell ref="S40:S41"/>
    <mergeCell ref="A44:A45"/>
    <mergeCell ref="C44:C45"/>
    <mergeCell ref="D44:D45"/>
    <mergeCell ref="R44:R45"/>
    <mergeCell ref="S44:S45"/>
    <mergeCell ref="O36:O37"/>
    <mergeCell ref="S33:S34"/>
    <mergeCell ref="U33:U34"/>
    <mergeCell ref="A40:A41"/>
    <mergeCell ref="C40:C41"/>
    <mergeCell ref="D40:D41"/>
    <mergeCell ref="A35:A36"/>
    <mergeCell ref="C35:C36"/>
    <mergeCell ref="D35:D36"/>
    <mergeCell ref="A29:A30"/>
    <mergeCell ref="C29:C30"/>
    <mergeCell ref="D29:D30"/>
    <mergeCell ref="R29:R30"/>
    <mergeCell ref="S29:S30"/>
    <mergeCell ref="A31:A32"/>
    <mergeCell ref="P31:P32"/>
    <mergeCell ref="A33:A34"/>
    <mergeCell ref="C33:C34"/>
    <mergeCell ref="D33:D34"/>
    <mergeCell ref="F31:F32"/>
    <mergeCell ref="A25:A26"/>
    <mergeCell ref="C25:C26"/>
    <mergeCell ref="D25:D26"/>
    <mergeCell ref="R25:R26"/>
    <mergeCell ref="S25:S26"/>
    <mergeCell ref="F19:F20"/>
    <mergeCell ref="P19:P20"/>
    <mergeCell ref="A21:A22"/>
    <mergeCell ref="C21:C22"/>
    <mergeCell ref="D21:D22"/>
    <mergeCell ref="J21:L22"/>
    <mergeCell ref="A13:A14"/>
    <mergeCell ref="C13:C14"/>
    <mergeCell ref="D13:D14"/>
    <mergeCell ref="G13:G14"/>
    <mergeCell ref="O13:O14"/>
    <mergeCell ref="A17:A18"/>
    <mergeCell ref="C17:C18"/>
    <mergeCell ref="D17:D18"/>
    <mergeCell ref="R17:R18"/>
    <mergeCell ref="S17:S18"/>
    <mergeCell ref="A10:A11"/>
    <mergeCell ref="C10:C11"/>
    <mergeCell ref="D10:D11"/>
    <mergeCell ref="R10:R11"/>
    <mergeCell ref="S10:S11"/>
    <mergeCell ref="A6:A7"/>
    <mergeCell ref="C6:C7"/>
    <mergeCell ref="D6:D7"/>
    <mergeCell ref="P8:P9"/>
    <mergeCell ref="F8:F9"/>
    <mergeCell ref="G48:H50"/>
    <mergeCell ref="N48:O50"/>
    <mergeCell ref="U10:U11"/>
    <mergeCell ref="R6:R7"/>
    <mergeCell ref="S6:S7"/>
    <mergeCell ref="U6:U7"/>
    <mergeCell ref="R13:R14"/>
    <mergeCell ref="S13:S14"/>
    <mergeCell ref="U13:U14"/>
    <mergeCell ref="U17:U18"/>
    <mergeCell ref="S21:S22"/>
    <mergeCell ref="U21:U22"/>
    <mergeCell ref="U25:U26"/>
    <mergeCell ref="R21:R22"/>
    <mergeCell ref="G36:G37"/>
    <mergeCell ref="R33:R34"/>
  </mergeCells>
  <phoneticPr fontId="1"/>
  <conditionalFormatting sqref="C1:C7 S1:S13 C10:C35 S23:S1048576 C39:C47">
    <cfRule type="cellIs" dxfId="31" priority="17" stopIfTrue="1" operator="equal">
      <formula>$AD$6</formula>
    </cfRule>
    <cfRule type="cellIs" dxfId="30" priority="18" stopIfTrue="1" operator="equal">
      <formula>$AD$7</formula>
    </cfRule>
    <cfRule type="cellIs" dxfId="29" priority="19" stopIfTrue="1" operator="equal">
      <formula>$AD$8</formula>
    </cfRule>
  </conditionalFormatting>
  <conditionalFormatting sqref="C51 C61:C65538">
    <cfRule type="cellIs" dxfId="28" priority="10" stopIfTrue="1" operator="equal">
      <formula>$AD$9</formula>
    </cfRule>
  </conditionalFormatting>
  <conditionalFormatting sqref="C51">
    <cfRule type="cellIs" dxfId="27" priority="8" stopIfTrue="1" operator="equal">
      <formula>$AD$6</formula>
    </cfRule>
    <cfRule type="cellIs" dxfId="26" priority="9" stopIfTrue="1" operator="equal">
      <formula>$AD$7</formula>
    </cfRule>
  </conditionalFormatting>
  <conditionalFormatting sqref="C53:C59">
    <cfRule type="cellIs" dxfId="25" priority="3" stopIfTrue="1" operator="equal">
      <formula>$AD$9</formula>
    </cfRule>
  </conditionalFormatting>
  <conditionalFormatting sqref="C53:C65538">
    <cfRule type="cellIs" dxfId="24" priority="1" stopIfTrue="1" operator="equal">
      <formula>$AD$6</formula>
    </cfRule>
    <cfRule type="cellIs" dxfId="23" priority="2" stopIfTrue="1" operator="equal">
      <formula>$AD$7</formula>
    </cfRule>
  </conditionalFormatting>
  <conditionalFormatting sqref="C60">
    <cfRule type="cellIs" dxfId="22" priority="7" stopIfTrue="1" operator="equal">
      <formula>$AD$8</formula>
    </cfRule>
  </conditionalFormatting>
  <conditionalFormatting sqref="S15:S17">
    <cfRule type="cellIs" dxfId="21" priority="20" stopIfTrue="1" operator="equal">
      <formula>$AD$6</formula>
    </cfRule>
    <cfRule type="cellIs" dxfId="20" priority="21" stopIfTrue="1" operator="equal">
      <formula>$AD$7</formula>
    </cfRule>
    <cfRule type="cellIs" dxfId="19" priority="22" stopIfTrue="1" operator="equal">
      <formula>$AD$8</formula>
    </cfRule>
  </conditionalFormatting>
  <conditionalFormatting sqref="S19:S21">
    <cfRule type="cellIs" dxfId="18" priority="14" stopIfTrue="1" operator="equal">
      <formula>$AD$6</formula>
    </cfRule>
    <cfRule type="cellIs" dxfId="17" priority="15" stopIfTrue="1" operator="equal">
      <formula>$AD$7</formula>
    </cfRule>
    <cfRule type="cellIs" dxfId="16" priority="16" stopIfTrue="1" operator="equal">
      <formula>$AD$9</formula>
    </cfRule>
  </conditionalFormatting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5" fitToWidth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9" tint="0.79998168889431442"/>
    <pageSetUpPr fitToPage="1"/>
  </sheetPr>
  <dimension ref="A1:AD60"/>
  <sheetViews>
    <sheetView showGridLines="0" zoomScale="78" zoomScaleNormal="75" zoomScalePageLayoutView="90" workbookViewId="0">
      <selection activeCell="J67" sqref="J67:J71"/>
    </sheetView>
  </sheetViews>
  <sheetFormatPr defaultColWidth="4.125" defaultRowHeight="15" customHeight="1" x14ac:dyDescent="0.15"/>
  <cols>
    <col min="1" max="1" width="4.125" style="9" customWidth="1"/>
    <col min="2" max="2" width="1.875" style="4" customWidth="1"/>
    <col min="3" max="3" width="6.875" style="7" customWidth="1"/>
    <col min="4" max="4" width="24.875" style="8" customWidth="1"/>
    <col min="5" max="8" width="6.125" style="17" customWidth="1"/>
    <col min="9" max="9" width="4.875" style="17" customWidth="1"/>
    <col min="10" max="10" width="4.875" style="1" customWidth="1"/>
    <col min="11" max="11" width="6.125" style="1" customWidth="1"/>
    <col min="12" max="13" width="5" style="1" customWidth="1"/>
    <col min="14" max="17" width="6.125" style="2" customWidth="1"/>
    <col min="18" max="18" width="24.875" style="10" customWidth="1"/>
    <col min="19" max="19" width="6.875" style="7" customWidth="1"/>
    <col min="20" max="20" width="2" style="6" customWidth="1"/>
    <col min="21" max="21" width="4.125" style="9" customWidth="1"/>
    <col min="22" max="29" width="4.125" style="1" customWidth="1"/>
    <col min="30" max="30" width="26.125" style="2" bestFit="1" customWidth="1"/>
    <col min="31" max="16384" width="4.125" style="1"/>
  </cols>
  <sheetData>
    <row r="1" spans="1:30" ht="9.75" customHeight="1" x14ac:dyDescent="0.15"/>
    <row r="2" spans="1:30" ht="17.25" x14ac:dyDescent="0.15"/>
    <row r="3" spans="1:30" ht="17.25" x14ac:dyDescent="0.15"/>
    <row r="4" spans="1:30" ht="17.25" x14ac:dyDescent="0.15"/>
    <row r="5" spans="1:30" ht="17.25" x14ac:dyDescent="0.15">
      <c r="AD5" s="2" t="s">
        <v>2</v>
      </c>
    </row>
    <row r="6" spans="1:30" ht="11.25" customHeight="1" thickBot="1" x14ac:dyDescent="0.2">
      <c r="P6" s="102">
        <f>VLOOKUP(P8,女子結果1日目!$A$4:$J$86,4,FALSE)</f>
        <v>63</v>
      </c>
      <c r="Q6" s="96"/>
      <c r="R6" s="137" t="str">
        <f>IF(T7="","",VLOOKUP(T7,$AC$13:$AD$46,2))</f>
        <v>北見市立小泉中学校</v>
      </c>
      <c r="S6" s="139" t="str">
        <f>IF(T6="","",VLOOKUP(T6,$AC$6:$AD$10,2))</f>
        <v>東北見</v>
      </c>
      <c r="T6" s="6">
        <v>2</v>
      </c>
      <c r="U6" s="136">
        <v>8</v>
      </c>
      <c r="AC6" s="1">
        <v>1</v>
      </c>
      <c r="AD6" s="11" t="s">
        <v>1</v>
      </c>
    </row>
    <row r="7" spans="1:30" ht="11.25" customHeight="1" thickTop="1" x14ac:dyDescent="0.15">
      <c r="F7" s="26"/>
      <c r="O7" s="93"/>
      <c r="P7" s="26"/>
      <c r="R7" s="138"/>
      <c r="S7" s="140"/>
      <c r="T7" s="6">
        <v>6</v>
      </c>
      <c r="U7" s="136"/>
      <c r="AC7" s="1">
        <v>2</v>
      </c>
      <c r="AD7" s="12" t="s">
        <v>21</v>
      </c>
    </row>
    <row r="8" spans="1:30" ht="11.25" customHeight="1" thickBot="1" x14ac:dyDescent="0.2">
      <c r="A8" s="136">
        <v>1</v>
      </c>
      <c r="B8" s="4">
        <v>3</v>
      </c>
      <c r="C8" s="141" t="str">
        <f>IF(B8="","",VLOOKUP(B8,$AC$6:$AD$10,2))</f>
        <v>西北見</v>
      </c>
      <c r="D8" s="143" t="str">
        <f>IF(B9="","",VLOOKUP(B9,$AC$13:$AD$46,2))</f>
        <v>置戸町立置戸中学校</v>
      </c>
      <c r="E8" s="80"/>
      <c r="F8" s="81"/>
      <c r="G8" s="81">
        <f>VLOOKUP(G13,女子結果1日目!$A$4:$J$86,4,FALSE)</f>
        <v>87</v>
      </c>
      <c r="O8" s="101">
        <f>VLOOKUP(O13,女子結果1日目!$A$4:$J$86,4,FALSE)</f>
        <v>96</v>
      </c>
      <c r="P8" s="145" t="s">
        <v>76</v>
      </c>
      <c r="R8" s="37"/>
      <c r="AC8" s="1">
        <v>3</v>
      </c>
      <c r="AD8" s="13" t="s">
        <v>0</v>
      </c>
    </row>
    <row r="9" spans="1:30" ht="11.25" customHeight="1" thickTop="1" x14ac:dyDescent="0.15">
      <c r="A9" s="136"/>
      <c r="B9" s="4">
        <v>12</v>
      </c>
      <c r="C9" s="142"/>
      <c r="D9" s="144"/>
      <c r="F9" s="26"/>
      <c r="H9" s="82"/>
      <c r="N9" s="93"/>
      <c r="O9" s="50"/>
      <c r="P9" s="146"/>
      <c r="R9" s="37"/>
      <c r="AC9" s="1">
        <v>4</v>
      </c>
      <c r="AD9" s="14" t="s">
        <v>40</v>
      </c>
    </row>
    <row r="10" spans="1:30" ht="11.25" customHeight="1" x14ac:dyDescent="0.15">
      <c r="A10" s="136"/>
      <c r="C10" s="150"/>
      <c r="D10" s="149"/>
      <c r="F10" s="26"/>
      <c r="H10" s="82"/>
      <c r="N10" s="93"/>
      <c r="O10" s="26"/>
      <c r="P10" s="48"/>
      <c r="Q10" s="49"/>
      <c r="R10" s="143" t="str">
        <f>IF(T11="","",VLOOKUP(T11,$AC$13:$AD$46,2))</f>
        <v>北見市立北中学校</v>
      </c>
      <c r="S10" s="139" t="str">
        <f>IF(T10="","",VLOOKUP(T10,$AC$6:$AD$10,2))</f>
        <v>西北見</v>
      </c>
      <c r="T10" s="6">
        <v>3</v>
      </c>
      <c r="U10" s="136">
        <v>9</v>
      </c>
    </row>
    <row r="11" spans="1:30" ht="11.25" customHeight="1" x14ac:dyDescent="0.15">
      <c r="A11" s="136"/>
      <c r="C11" s="150"/>
      <c r="D11" s="149"/>
      <c r="E11" s="26"/>
      <c r="F11" s="26"/>
      <c r="H11" s="82"/>
      <c r="N11" s="93"/>
      <c r="O11" s="26"/>
      <c r="P11" s="2">
        <f>VLOOKUP(P8,女子結果1日目!$A$4:$J$86,8,FALSE)</f>
        <v>20</v>
      </c>
      <c r="Q11" s="26"/>
      <c r="R11" s="144"/>
      <c r="S11" s="140"/>
      <c r="T11" s="6">
        <v>7</v>
      </c>
      <c r="U11" s="136"/>
    </row>
    <row r="12" spans="1:30" ht="11.25" customHeight="1" x14ac:dyDescent="0.15">
      <c r="D12" s="37"/>
      <c r="E12" s="26"/>
      <c r="H12" s="82"/>
      <c r="N12" s="93"/>
      <c r="O12" s="26"/>
      <c r="P12" s="26"/>
      <c r="Q12" s="26"/>
      <c r="R12" s="37"/>
    </row>
    <row r="13" spans="1:30" ht="11.25" customHeight="1" thickBot="1" x14ac:dyDescent="0.2">
      <c r="A13" s="136"/>
      <c r="C13" s="150"/>
      <c r="D13" s="149"/>
      <c r="E13" s="26"/>
      <c r="G13" s="147" t="s">
        <v>70</v>
      </c>
      <c r="H13" s="83">
        <f>VLOOKUP(H24,女子結果2日目!$A$4:$J$86,4,FALSE)</f>
        <v>68</v>
      </c>
      <c r="I13" s="26"/>
      <c r="N13" s="101">
        <f>VLOOKUP(N24,女子結果2日目!$A$4:$J$86,4,FALSE)</f>
        <v>58</v>
      </c>
      <c r="O13" s="145" t="s">
        <v>78</v>
      </c>
      <c r="Q13" s="26"/>
      <c r="R13" s="149" t="str">
        <f>IF(T14="","",VLOOKUP(T14,$AC$13:$AD$46,2))</f>
        <v/>
      </c>
      <c r="S13" s="150" t="str">
        <f>IF(T13="","",VLOOKUP(T13,$AC$6:$AD$10,2))</f>
        <v/>
      </c>
      <c r="U13" s="136"/>
      <c r="AC13" s="1">
        <v>1</v>
      </c>
      <c r="AD13" s="2" t="s">
        <v>31</v>
      </c>
    </row>
    <row r="14" spans="1:30" ht="11.25" customHeight="1" thickTop="1" x14ac:dyDescent="0.15">
      <c r="A14" s="136"/>
      <c r="C14" s="150"/>
      <c r="D14" s="149"/>
      <c r="G14" s="148"/>
      <c r="H14" s="1"/>
      <c r="I14" s="110"/>
      <c r="M14" s="112"/>
      <c r="N14" s="54"/>
      <c r="O14" s="146"/>
      <c r="Q14" s="26"/>
      <c r="R14" s="149"/>
      <c r="S14" s="150"/>
      <c r="U14" s="136"/>
      <c r="AC14" s="1">
        <v>2</v>
      </c>
      <c r="AD14" s="2" t="s">
        <v>68</v>
      </c>
    </row>
    <row r="15" spans="1:30" ht="11.25" customHeight="1" x14ac:dyDescent="0.15">
      <c r="D15" s="37"/>
      <c r="G15" s="31"/>
      <c r="H15" s="1"/>
      <c r="I15" s="110"/>
      <c r="M15" s="112"/>
      <c r="N15" s="54"/>
      <c r="O15" s="47"/>
      <c r="R15" s="45"/>
      <c r="S15" s="34"/>
      <c r="U15" s="30"/>
      <c r="AC15" s="1">
        <v>3</v>
      </c>
      <c r="AD15" s="2" t="s">
        <v>23</v>
      </c>
    </row>
    <row r="16" spans="1:30" ht="11.25" customHeight="1" x14ac:dyDescent="0.15">
      <c r="D16" s="37"/>
      <c r="G16" s="31"/>
      <c r="H16" s="55"/>
      <c r="I16" s="110"/>
      <c r="M16" s="112"/>
      <c r="N16" s="1"/>
      <c r="O16" s="47"/>
      <c r="R16" s="45"/>
      <c r="S16" s="34"/>
      <c r="U16" s="30"/>
      <c r="AC16" s="1">
        <v>4</v>
      </c>
      <c r="AD16" s="2" t="s">
        <v>32</v>
      </c>
    </row>
    <row r="17" spans="1:30" ht="11.25" customHeight="1" thickBot="1" x14ac:dyDescent="0.2">
      <c r="A17" s="136">
        <v>2</v>
      </c>
      <c r="B17" s="4">
        <v>3</v>
      </c>
      <c r="C17" s="139" t="str">
        <f>IF(B17="","",VLOOKUP(B17,$AC$6:$AD$10,2))</f>
        <v>西北見</v>
      </c>
      <c r="D17" s="143" t="str">
        <f>IF(B18="","",VLOOKUP(B18,$AC$13:$AD$46,2))</f>
        <v>北見市立高栄・留辺蘂中学校</v>
      </c>
      <c r="F17" s="27">
        <f>VLOOKUP(F19,女子結果1日目!$A$4:$J$86,4,FALSE)</f>
        <v>44</v>
      </c>
      <c r="G17" s="31"/>
      <c r="H17" s="1"/>
      <c r="I17" s="110"/>
      <c r="M17" s="112"/>
      <c r="N17" s="1"/>
      <c r="O17" s="47"/>
      <c r="P17" s="102">
        <f>VLOOKUP(P19,女子結果1日目!$A$4:$J$86,4,FALSE)</f>
        <v>44</v>
      </c>
      <c r="Q17" s="96"/>
      <c r="R17" s="143" t="str">
        <f t="shared" ref="R17:R18" si="0">IF(T18="","",VLOOKUP(T18,$AC$13:$AD$46,2))</f>
        <v>網走市立第一中学校</v>
      </c>
      <c r="S17" s="139" t="str">
        <f t="shared" ref="S17:S18" si="1">IF(T17="","",VLOOKUP(T17,$AC$6:$AD$10,2))</f>
        <v>斜網</v>
      </c>
      <c r="T17" s="6">
        <v>1</v>
      </c>
      <c r="U17" s="136">
        <v>10</v>
      </c>
      <c r="AC17" s="1">
        <v>5</v>
      </c>
      <c r="AD17" s="2" t="s">
        <v>33</v>
      </c>
    </row>
    <row r="18" spans="1:30" ht="11.25" customHeight="1" thickTop="1" x14ac:dyDescent="0.15">
      <c r="A18" s="136"/>
      <c r="B18" s="4">
        <v>10</v>
      </c>
      <c r="C18" s="140"/>
      <c r="D18" s="144"/>
      <c r="E18" s="25"/>
      <c r="F18" s="41"/>
      <c r="G18" s="42"/>
      <c r="H18" s="1"/>
      <c r="I18" s="110"/>
      <c r="M18" s="112"/>
      <c r="N18" s="1"/>
      <c r="O18" s="95"/>
      <c r="P18" s="26"/>
      <c r="Q18" s="26"/>
      <c r="R18" s="144" t="str">
        <f t="shared" si="0"/>
        <v/>
      </c>
      <c r="S18" s="140" t="str">
        <f t="shared" si="1"/>
        <v>斜網</v>
      </c>
      <c r="T18" s="6">
        <v>1</v>
      </c>
      <c r="U18" s="136"/>
      <c r="AC18" s="1">
        <v>6</v>
      </c>
      <c r="AD18" s="2" t="s">
        <v>34</v>
      </c>
    </row>
    <row r="19" spans="1:30" ht="11.25" customHeight="1" thickBot="1" x14ac:dyDescent="0.2">
      <c r="D19" s="37"/>
      <c r="E19" s="26"/>
      <c r="F19" s="148" t="s">
        <v>69</v>
      </c>
      <c r="G19" s="86"/>
      <c r="H19" s="1"/>
      <c r="I19" s="110"/>
      <c r="M19" s="112"/>
      <c r="N19" s="1"/>
      <c r="O19" s="103"/>
      <c r="P19" s="145" t="s">
        <v>77</v>
      </c>
      <c r="Q19" s="26"/>
      <c r="R19" s="37"/>
      <c r="S19" s="34"/>
      <c r="U19" s="30"/>
      <c r="AC19" s="1">
        <v>7</v>
      </c>
      <c r="AD19" s="2" t="s">
        <v>25</v>
      </c>
    </row>
    <row r="20" spans="1:30" ht="11.25" customHeight="1" thickTop="1" x14ac:dyDescent="0.15">
      <c r="D20" s="39"/>
      <c r="E20" s="26"/>
      <c r="F20" s="147"/>
      <c r="G20" s="82">
        <f>VLOOKUP(G13,女子結果1日目!$A$4:$J$86,8,FALSE)</f>
        <v>29</v>
      </c>
      <c r="H20" s="1"/>
      <c r="I20" s="110"/>
      <c r="M20" s="112"/>
      <c r="N20" s="1"/>
      <c r="O20" s="2">
        <f>VLOOKUP(O13,女子結果1日目!$A$4:$J$86,8,FALSE)</f>
        <v>12</v>
      </c>
      <c r="P20" s="146"/>
      <c r="Q20" s="26"/>
      <c r="R20" s="45"/>
      <c r="S20" s="34"/>
      <c r="U20" s="30"/>
      <c r="AC20" s="1">
        <v>8</v>
      </c>
      <c r="AD20" s="2" t="s">
        <v>26</v>
      </c>
    </row>
    <row r="21" spans="1:30" ht="11.25" customHeight="1" thickBot="1" x14ac:dyDescent="0.2">
      <c r="A21" s="136">
        <v>3</v>
      </c>
      <c r="B21" s="4">
        <v>4</v>
      </c>
      <c r="C21" s="139" t="str">
        <f>IF(B21="","",VLOOKUP(B21,$AC$6:$AD$10,2))</f>
        <v>遠紋</v>
      </c>
      <c r="D21" s="143" t="str">
        <f>IF(B22="","",VLOOKUP(B22,$AC$13:$AD$46,2))</f>
        <v>遠軽町立南中学校</v>
      </c>
      <c r="E21" s="84"/>
      <c r="F21" s="81"/>
      <c r="G21" s="82"/>
      <c r="H21" s="1"/>
      <c r="I21" s="110"/>
      <c r="J21" s="159" t="s">
        <v>153</v>
      </c>
      <c r="K21" s="159"/>
      <c r="L21" s="159"/>
      <c r="M21" s="112"/>
      <c r="N21" s="1"/>
      <c r="O21" s="26"/>
      <c r="P21" s="48"/>
      <c r="Q21" s="27"/>
      <c r="R21" s="143" t="str">
        <f t="shared" ref="R21:R22" si="2">IF(T22="","",VLOOKUP(T22,$AC$13:$AD$46,2))</f>
        <v>遠軽町立遠軽中学校</v>
      </c>
      <c r="S21" s="139" t="str">
        <f t="shared" ref="S21:S22" si="3">IF(T21="","",VLOOKUP(T21,$AC$6:$AD$10,2))</f>
        <v>遠紋</v>
      </c>
      <c r="T21" s="6">
        <v>4</v>
      </c>
      <c r="U21" s="136">
        <v>11</v>
      </c>
      <c r="AC21" s="1">
        <v>9</v>
      </c>
      <c r="AD21" s="2" t="s">
        <v>35</v>
      </c>
    </row>
    <row r="22" spans="1:30" ht="11.25" customHeight="1" thickTop="1" x14ac:dyDescent="0.15">
      <c r="A22" s="136"/>
      <c r="B22" s="4">
        <v>14</v>
      </c>
      <c r="C22" s="140"/>
      <c r="D22" s="144"/>
      <c r="F22" s="26">
        <f>VLOOKUP(F19,女子結果1日目!$A$4:$J$86,8,FALSE)</f>
        <v>69</v>
      </c>
      <c r="H22" s="1"/>
      <c r="I22" s="110"/>
      <c r="J22" s="159"/>
      <c r="K22" s="159"/>
      <c r="L22" s="159"/>
      <c r="M22" s="112"/>
      <c r="N22" s="1"/>
      <c r="O22" s="26"/>
      <c r="P22" s="2">
        <f>VLOOKUP(P19,女子結果1日目!$A$4:$J$86,8,FALSE)</f>
        <v>22</v>
      </c>
      <c r="Q22" s="26"/>
      <c r="R22" s="144" t="str">
        <f t="shared" si="2"/>
        <v/>
      </c>
      <c r="S22" s="140" t="str">
        <f t="shared" si="3"/>
        <v>遠紋</v>
      </c>
      <c r="T22" s="6">
        <v>13</v>
      </c>
      <c r="U22" s="136"/>
      <c r="AC22" s="1">
        <v>10</v>
      </c>
      <c r="AD22" s="2" t="s">
        <v>44</v>
      </c>
    </row>
    <row r="23" spans="1:30" ht="11.25" customHeight="1" x14ac:dyDescent="0.15">
      <c r="D23" s="37"/>
      <c r="F23" s="26"/>
      <c r="H23" s="1"/>
      <c r="I23" s="110"/>
      <c r="K23" s="1" t="s">
        <v>57</v>
      </c>
      <c r="M23" s="112"/>
      <c r="N23" s="1"/>
      <c r="P23" s="26"/>
      <c r="Q23" s="26"/>
      <c r="R23" s="37"/>
      <c r="AC23" s="1">
        <v>11</v>
      </c>
      <c r="AD23" s="2" t="s">
        <v>36</v>
      </c>
    </row>
    <row r="24" spans="1:30" ht="11.25" customHeight="1" x14ac:dyDescent="0.15">
      <c r="D24" s="37"/>
      <c r="F24" s="26"/>
      <c r="H24" s="152" t="s">
        <v>47</v>
      </c>
      <c r="I24" s="111"/>
      <c r="K24" s="1" t="s">
        <v>58</v>
      </c>
      <c r="M24" s="112"/>
      <c r="N24" s="145" t="s">
        <v>52</v>
      </c>
      <c r="O24" s="26"/>
      <c r="P24" s="26"/>
      <c r="Q24" s="26"/>
      <c r="R24" s="37"/>
      <c r="S24" s="34"/>
      <c r="U24" s="30"/>
      <c r="AC24" s="1">
        <v>12</v>
      </c>
      <c r="AD24" s="2" t="s">
        <v>37</v>
      </c>
    </row>
    <row r="25" spans="1:30" ht="11.25" customHeight="1" thickBot="1" x14ac:dyDescent="0.2">
      <c r="A25" s="136"/>
      <c r="C25" s="150" t="str">
        <f>IF(B25="","",VLOOKUP(B25,$AC$6:$AD$10,2))</f>
        <v/>
      </c>
      <c r="D25" s="149" t="str">
        <f>IF(B26="","",VLOOKUP(B26,$AC$13:$AD$46,2))</f>
        <v/>
      </c>
      <c r="F25" s="26"/>
      <c r="H25" s="152"/>
      <c r="I25" s="115"/>
      <c r="J25" s="104"/>
      <c r="K25" s="151"/>
      <c r="M25" s="113"/>
      <c r="N25" s="145"/>
      <c r="P25" s="26"/>
      <c r="Q25" s="26"/>
      <c r="R25" s="149" t="str">
        <f>IF(T26="","",VLOOKUP(T26,$AC$13:$AD$46,2))</f>
        <v/>
      </c>
      <c r="S25" s="150" t="str">
        <f>IF(T25="","",VLOOKUP(T25,$AC$6:$AD$10,2))</f>
        <v/>
      </c>
      <c r="U25" s="136"/>
      <c r="AC25" s="1">
        <v>13</v>
      </c>
      <c r="AD25" s="2" t="s">
        <v>38</v>
      </c>
    </row>
    <row r="26" spans="1:30" ht="11.25" customHeight="1" thickTop="1" x14ac:dyDescent="0.15">
      <c r="A26" s="136"/>
      <c r="C26" s="150"/>
      <c r="D26" s="149"/>
      <c r="E26" s="26"/>
      <c r="F26" s="26"/>
      <c r="H26" s="153"/>
      <c r="I26" s="71"/>
      <c r="K26" s="151"/>
      <c r="L26" s="58"/>
      <c r="M26" s="58"/>
      <c r="N26" s="146"/>
      <c r="P26" s="26"/>
      <c r="Q26" s="26"/>
      <c r="R26" s="149"/>
      <c r="S26" s="150"/>
      <c r="U26" s="136"/>
      <c r="AC26" s="1">
        <v>14</v>
      </c>
      <c r="AD26" s="2" t="s">
        <v>39</v>
      </c>
    </row>
    <row r="27" spans="1:30" ht="11.25" customHeight="1" x14ac:dyDescent="0.15">
      <c r="D27" s="37"/>
      <c r="E27" s="26"/>
      <c r="F27" s="26"/>
      <c r="H27" s="54"/>
      <c r="I27" s="1"/>
      <c r="K27" s="151" t="s">
        <v>46</v>
      </c>
      <c r="N27" s="52"/>
      <c r="P27" s="26"/>
      <c r="Q27" s="26"/>
      <c r="R27" s="37"/>
      <c r="AC27" s="1">
        <v>15</v>
      </c>
      <c r="AD27" s="2" t="s">
        <v>45</v>
      </c>
    </row>
    <row r="28" spans="1:30" ht="11.25" customHeight="1" x14ac:dyDescent="0.15">
      <c r="D28" s="37"/>
      <c r="E28" s="26"/>
      <c r="F28" s="26"/>
      <c r="H28" s="54"/>
      <c r="I28" s="1"/>
      <c r="K28" s="151"/>
      <c r="N28" s="52"/>
      <c r="P28" s="26"/>
      <c r="Q28" s="26"/>
      <c r="R28" s="37"/>
      <c r="AC28" s="1">
        <v>16</v>
      </c>
    </row>
    <row r="29" spans="1:30" ht="11.25" customHeight="1" thickBot="1" x14ac:dyDescent="0.2">
      <c r="A29" s="136">
        <v>4</v>
      </c>
      <c r="B29" s="4">
        <v>2</v>
      </c>
      <c r="C29" s="141" t="str">
        <f>IF(B29="","",VLOOKUP(B29,$AC$6:$AD$10,2))</f>
        <v>東北見</v>
      </c>
      <c r="D29" s="143" t="str">
        <f>IF(B30="","",VLOOKUP(B30,$AC$13:$AD$46,2))</f>
        <v>大空町立女満別中学校</v>
      </c>
      <c r="F29" s="27">
        <f>VLOOKUP(F31,女子結果1日目!$A$4:$J$86,4,FALSE)</f>
        <v>33</v>
      </c>
      <c r="H29" s="54"/>
      <c r="I29" s="157">
        <f>女子結果2日目!D18</f>
        <v>70</v>
      </c>
      <c r="J29" s="59">
        <f>女子結果2日目!E18</f>
        <v>14</v>
      </c>
      <c r="K29" s="1" t="s">
        <v>149</v>
      </c>
      <c r="L29" s="53">
        <f>女子結果2日目!G18</f>
        <v>5</v>
      </c>
      <c r="M29" s="157">
        <f>女子結果2日目!H18</f>
        <v>39</v>
      </c>
      <c r="N29" s="52"/>
      <c r="O29" s="26"/>
      <c r="P29" s="102">
        <f>VLOOKUP(P31,女子結果1日目!$A$4:$J$86,4,FALSE)</f>
        <v>64</v>
      </c>
      <c r="Q29" s="85"/>
      <c r="R29" s="143" t="str">
        <f>IF(T30="","",VLOOKUP(T30,$AC$13:$AD$46,2))</f>
        <v>美幌町立北中学校</v>
      </c>
      <c r="S29" s="139" t="str">
        <f>IF(T29="","",VLOOKUP(T29,$AC$6:$AD$10,2))</f>
        <v>東北見</v>
      </c>
      <c r="T29" s="6">
        <v>2</v>
      </c>
      <c r="U29" s="136">
        <v>12</v>
      </c>
      <c r="AC29" s="1">
        <v>17</v>
      </c>
    </row>
    <row r="30" spans="1:30" ht="11.25" customHeight="1" thickTop="1" x14ac:dyDescent="0.15">
      <c r="A30" s="136"/>
      <c r="B30" s="4">
        <v>5</v>
      </c>
      <c r="C30" s="142"/>
      <c r="D30" s="144"/>
      <c r="E30" s="40"/>
      <c r="F30" s="33"/>
      <c r="H30" s="54"/>
      <c r="I30" s="157"/>
      <c r="J30" s="55">
        <f>女子結果2日目!E19</f>
        <v>19</v>
      </c>
      <c r="K30" s="64" t="s">
        <v>149</v>
      </c>
      <c r="L30" s="54">
        <f>女子結果2日目!G19</f>
        <v>11</v>
      </c>
      <c r="M30" s="157"/>
      <c r="N30" s="55"/>
      <c r="O30" s="92"/>
      <c r="P30" s="26"/>
      <c r="Q30" s="26"/>
      <c r="R30" s="144"/>
      <c r="S30" s="140"/>
      <c r="T30" s="6">
        <v>4</v>
      </c>
      <c r="U30" s="136"/>
      <c r="AC30" s="1">
        <v>18</v>
      </c>
    </row>
    <row r="31" spans="1:30" ht="11.25" customHeight="1" thickBot="1" x14ac:dyDescent="0.2">
      <c r="A31" s="136"/>
      <c r="D31" s="37"/>
      <c r="F31" s="160" t="s">
        <v>150</v>
      </c>
      <c r="G31" s="84">
        <f>VLOOKUP(G36,女子結果1日目!$A$4:$J$86,4,FALSE)</f>
        <v>49</v>
      </c>
      <c r="H31" s="54"/>
      <c r="I31" s="157"/>
      <c r="J31" s="55">
        <f>女子結果2日目!E20</f>
        <v>20</v>
      </c>
      <c r="K31" s="64" t="s">
        <v>149</v>
      </c>
      <c r="L31" s="54">
        <f>女子結果2日目!G20</f>
        <v>12</v>
      </c>
      <c r="M31" s="157"/>
      <c r="N31" s="55"/>
      <c r="O31" s="101">
        <f>VLOOKUP(O36,女子結果1日目!$A$4:$J$86,4,FALSE)</f>
        <v>26</v>
      </c>
      <c r="P31" s="145" t="s">
        <v>74</v>
      </c>
      <c r="Q31" s="26"/>
      <c r="R31" s="37"/>
      <c r="AC31" s="1">
        <v>19</v>
      </c>
    </row>
    <row r="32" spans="1:30" ht="11.25" customHeight="1" thickTop="1" x14ac:dyDescent="0.15">
      <c r="A32" s="136"/>
      <c r="D32" s="37"/>
      <c r="F32" s="151"/>
      <c r="G32" s="82"/>
      <c r="H32" s="107"/>
      <c r="I32" s="157"/>
      <c r="J32" s="55">
        <f>女子結果2日目!E21</f>
        <v>17</v>
      </c>
      <c r="K32" s="64" t="s">
        <v>149</v>
      </c>
      <c r="L32" s="54">
        <f>女子結果2日目!G21</f>
        <v>11</v>
      </c>
      <c r="M32" s="157"/>
      <c r="N32" s="55"/>
      <c r="O32" s="47"/>
      <c r="P32" s="146"/>
      <c r="Q32" s="26"/>
      <c r="R32" s="37"/>
      <c r="S32" s="34"/>
      <c r="U32" s="30"/>
      <c r="AC32" s="1">
        <v>20</v>
      </c>
    </row>
    <row r="33" spans="1:29" ht="11.25" customHeight="1" thickBot="1" x14ac:dyDescent="0.2">
      <c r="A33" s="136">
        <v>5</v>
      </c>
      <c r="B33" s="4">
        <v>1</v>
      </c>
      <c r="C33" s="139" t="str">
        <f>IF(B33="","",VLOOKUP(B33,$AC$6:$AD$10,2))</f>
        <v>斜網</v>
      </c>
      <c r="D33" s="143" t="str">
        <f>IF(B34="","",VLOOKUP(B34,$AC$13:$AD$46,2))</f>
        <v>斜里・網走第二中学校</v>
      </c>
      <c r="E33" s="80"/>
      <c r="F33" s="81"/>
      <c r="G33" s="82"/>
      <c r="H33" s="107"/>
      <c r="I33" s="157"/>
      <c r="J33" s="56">
        <f>女子結果2日目!E22</f>
        <v>0</v>
      </c>
      <c r="K33" s="64" t="s">
        <v>149</v>
      </c>
      <c r="L33" s="57">
        <f>女子結果2日目!G22</f>
        <v>0</v>
      </c>
      <c r="M33" s="157"/>
      <c r="N33" s="55"/>
      <c r="O33" s="47"/>
      <c r="P33" s="48"/>
      <c r="Q33" s="26"/>
      <c r="R33" s="143" t="str">
        <f>IF(T34="","",VLOOKUP(T34,$AC$13:$AD$46,2))</f>
        <v>北見市立東相内中学校</v>
      </c>
      <c r="S33" s="139" t="str">
        <f>IF(T33="","",VLOOKUP(T33,$AC$6:$AD$10,2))</f>
        <v>西北見</v>
      </c>
      <c r="T33" s="6">
        <v>3</v>
      </c>
      <c r="U33" s="136">
        <v>13</v>
      </c>
      <c r="AC33" s="1">
        <v>21</v>
      </c>
    </row>
    <row r="34" spans="1:29" ht="11.25" customHeight="1" thickTop="1" x14ac:dyDescent="0.15">
      <c r="A34" s="136"/>
      <c r="B34" s="4">
        <v>2</v>
      </c>
      <c r="C34" s="140"/>
      <c r="D34" s="144"/>
      <c r="E34" s="47"/>
      <c r="F34" s="26">
        <f>VLOOKUP(F31,女子結果1日目!$A$4:$J$86,8,FALSE)</f>
        <v>40</v>
      </c>
      <c r="H34" s="107"/>
      <c r="I34" s="1"/>
      <c r="N34" s="55"/>
      <c r="O34" s="47"/>
      <c r="P34" s="2">
        <f>VLOOKUP(P31,女子結果1日目!$A$4:$J$86,8,FALSE)</f>
        <v>30</v>
      </c>
      <c r="Q34" s="25"/>
      <c r="R34" s="144"/>
      <c r="S34" s="140"/>
      <c r="T34" s="6">
        <v>11</v>
      </c>
      <c r="U34" s="136"/>
      <c r="AC34" s="1">
        <v>22</v>
      </c>
    </row>
    <row r="35" spans="1:29" ht="11.25" customHeight="1" x14ac:dyDescent="0.15">
      <c r="A35" s="136"/>
      <c r="C35" s="150" t="str">
        <f>IF(B35="","",VLOOKUP(B35,$AC$6:$AD$10,2))</f>
        <v/>
      </c>
      <c r="D35" s="149" t="str">
        <f>IF(B36="","",VLOOKUP(B36,$AC$13:$AD$46,2))</f>
        <v/>
      </c>
      <c r="E35" s="26"/>
      <c r="F35" s="26"/>
      <c r="G35" s="26"/>
      <c r="H35" s="107"/>
      <c r="I35" s="1"/>
      <c r="N35" s="55"/>
      <c r="O35" s="47"/>
      <c r="P35" s="26"/>
      <c r="Q35" s="26"/>
      <c r="R35" s="45"/>
      <c r="S35" s="34"/>
      <c r="U35" s="30"/>
      <c r="AC35" s="1">
        <v>23</v>
      </c>
    </row>
    <row r="36" spans="1:29" ht="11.25" customHeight="1" thickBot="1" x14ac:dyDescent="0.2">
      <c r="A36" s="136"/>
      <c r="C36" s="150"/>
      <c r="D36" s="149"/>
      <c r="E36" s="26"/>
      <c r="F36" s="26"/>
      <c r="G36" s="147" t="s">
        <v>72</v>
      </c>
      <c r="H36" s="108"/>
      <c r="I36" s="1"/>
      <c r="N36" s="90"/>
      <c r="O36" s="146" t="s">
        <v>73</v>
      </c>
      <c r="P36" s="26"/>
      <c r="Q36" s="26"/>
      <c r="R36" s="45"/>
      <c r="S36" s="34"/>
      <c r="U36" s="30"/>
      <c r="AC36" s="1">
        <v>24</v>
      </c>
    </row>
    <row r="37" spans="1:29" ht="11.25" customHeight="1" thickTop="1" x14ac:dyDescent="0.15">
      <c r="D37" s="37"/>
      <c r="E37" s="26"/>
      <c r="F37" s="26"/>
      <c r="G37" s="148"/>
      <c r="H37" s="43">
        <f>VLOOKUP(H24,女子結果2日目!$A$4:$J$86,8,FALSE)</f>
        <v>35</v>
      </c>
      <c r="N37" s="109">
        <f>VLOOKUP(N24,女子結果2日目!$A$4:$J$86,8,FALSE)</f>
        <v>51</v>
      </c>
      <c r="O37" s="145"/>
      <c r="P37" s="26"/>
      <c r="Q37" s="26"/>
      <c r="R37" s="149"/>
      <c r="S37" s="150"/>
      <c r="U37" s="136"/>
      <c r="AC37" s="1">
        <v>25</v>
      </c>
    </row>
    <row r="38" spans="1:29" ht="11.25" customHeight="1" x14ac:dyDescent="0.15">
      <c r="D38" s="37"/>
      <c r="E38" s="26"/>
      <c r="F38" s="26"/>
      <c r="G38" s="31"/>
      <c r="H38" s="26"/>
      <c r="I38" s="26"/>
      <c r="J38" s="26"/>
      <c r="K38" s="26"/>
      <c r="L38" s="26"/>
      <c r="M38" s="26"/>
      <c r="N38" s="92"/>
      <c r="O38" s="26"/>
      <c r="P38" s="26"/>
      <c r="Q38" s="26"/>
      <c r="R38" s="149"/>
      <c r="S38" s="150"/>
      <c r="U38" s="136"/>
      <c r="AC38" s="1">
        <v>26</v>
      </c>
    </row>
    <row r="39" spans="1:29" ht="11.25" customHeight="1" x14ac:dyDescent="0.15">
      <c r="D39" s="39"/>
      <c r="E39" s="26"/>
      <c r="F39" s="26"/>
      <c r="G39" s="31"/>
      <c r="H39" s="26"/>
      <c r="I39" s="26"/>
      <c r="J39" s="26"/>
      <c r="K39" s="26"/>
      <c r="M39" s="26"/>
      <c r="N39" s="92"/>
      <c r="O39" s="26"/>
      <c r="P39" s="26"/>
      <c r="Q39" s="26"/>
      <c r="R39" s="39"/>
      <c r="AC39" s="1">
        <v>27</v>
      </c>
    </row>
    <row r="40" spans="1:29" ht="11.25" customHeight="1" thickBot="1" x14ac:dyDescent="0.2">
      <c r="A40" s="136">
        <v>6</v>
      </c>
      <c r="B40" s="4">
        <v>3</v>
      </c>
      <c r="C40" s="139" t="str">
        <f>IF(B40="","",VLOOKUP(B40,$AC$6:$AD$10,2))</f>
        <v>西北見</v>
      </c>
      <c r="D40" s="143" t="str">
        <f>IF(B41="","",VLOOKUP(B41,$AC$13:$AD$46,2))</f>
        <v>北見市立光西中学校</v>
      </c>
      <c r="E40" s="84"/>
      <c r="F40" s="81">
        <f>VLOOKUP(F42,女子結果1日目!$A$4:$J$86,4,FALSE)</f>
        <v>49</v>
      </c>
      <c r="G40" s="31"/>
      <c r="H40" s="26"/>
      <c r="I40" s="26"/>
      <c r="J40" s="26"/>
      <c r="K40" s="1" t="s">
        <v>59</v>
      </c>
      <c r="M40" s="26"/>
      <c r="N40" s="92"/>
      <c r="O40" s="26"/>
      <c r="P40" s="49">
        <f>VLOOKUP(P42,女子結果1日目!$A$4:$J$86,4,FALSE)</f>
        <v>35</v>
      </c>
      <c r="Q40" s="32"/>
      <c r="R40" s="143" t="str">
        <f>IF(T41="","",VLOOKUP(T41,$AC$13:$AD$46,2))</f>
        <v>網走市立第三中学校</v>
      </c>
      <c r="S40" s="139" t="str">
        <f>IF(T40="","",VLOOKUP(T40,$AC$6:$AD$10,2))</f>
        <v>斜網</v>
      </c>
      <c r="T40" s="6">
        <v>1</v>
      </c>
      <c r="U40" s="136">
        <v>14</v>
      </c>
    </row>
    <row r="41" spans="1:29" ht="11.25" customHeight="1" thickTop="1" x14ac:dyDescent="0.15">
      <c r="A41" s="136"/>
      <c r="B41" s="4">
        <v>9</v>
      </c>
      <c r="C41" s="140"/>
      <c r="D41" s="144"/>
      <c r="E41" s="26"/>
      <c r="F41" s="26"/>
      <c r="G41" s="105"/>
      <c r="H41" s="43"/>
      <c r="N41" s="93"/>
      <c r="O41" s="31"/>
      <c r="P41" s="47"/>
      <c r="Q41" s="26"/>
      <c r="R41" s="144"/>
      <c r="S41" s="140"/>
      <c r="T41" s="6">
        <v>3</v>
      </c>
      <c r="U41" s="136"/>
    </row>
    <row r="42" spans="1:29" ht="11.25" customHeight="1" thickBot="1" x14ac:dyDescent="0.2">
      <c r="D42" s="37"/>
      <c r="E42" s="26"/>
      <c r="F42" s="147" t="s">
        <v>71</v>
      </c>
      <c r="G42" s="106"/>
      <c r="K42" s="65" t="s">
        <v>48</v>
      </c>
      <c r="N42" s="93"/>
      <c r="O42" s="96"/>
      <c r="P42" s="146" t="s">
        <v>75</v>
      </c>
      <c r="Q42" s="26"/>
      <c r="R42" s="38"/>
    </row>
    <row r="43" spans="1:29" ht="11.25" customHeight="1" thickTop="1" x14ac:dyDescent="0.15">
      <c r="D43" s="39"/>
      <c r="E43" s="26"/>
      <c r="F43" s="148"/>
      <c r="G43" s="17">
        <f>VLOOKUP(G36,女子結果1日目!$A$4:$J$86,8,FALSE)</f>
        <v>48</v>
      </c>
      <c r="K43" s="66"/>
      <c r="L43" s="64"/>
      <c r="O43" s="91">
        <f>VLOOKUP(O36,女子結果1日目!$A$4:$J$86,8,FALSE)</f>
        <v>60</v>
      </c>
      <c r="P43" s="145"/>
      <c r="Q43" s="26"/>
      <c r="R43" s="37"/>
    </row>
    <row r="44" spans="1:29" ht="11.25" customHeight="1" thickBot="1" x14ac:dyDescent="0.2">
      <c r="A44" s="136">
        <v>7</v>
      </c>
      <c r="B44" s="4">
        <v>3</v>
      </c>
      <c r="C44" s="139" t="str">
        <f>IF(B44="","",VLOOKUP(B44,$AC$6:$AD$10,2))</f>
        <v>西北見</v>
      </c>
      <c r="D44" s="143" t="str">
        <f>IF(B45="","",VLOOKUP(B45,$AC$13:$AD$46,2))</f>
        <v>北見市立北光中学校</v>
      </c>
      <c r="E44" s="27"/>
      <c r="F44" s="32"/>
      <c r="G44" s="44"/>
      <c r="K44" s="60"/>
      <c r="L44" s="64"/>
      <c r="O44" s="92"/>
      <c r="P44" s="83"/>
      <c r="Q44" s="85"/>
      <c r="R44" s="137" t="str">
        <f>IF(T45="","",VLOOKUP(T45,$AC$13:$AD$46,2))</f>
        <v>上湧別・ゆうべつ・佐呂間・紋別潮見</v>
      </c>
      <c r="S44" s="139" t="str">
        <f>IF(T44="","",VLOOKUP(T44,$AC$6:$AD$10,2))</f>
        <v>遠紋</v>
      </c>
      <c r="T44" s="6">
        <v>4</v>
      </c>
      <c r="U44" s="136">
        <v>15</v>
      </c>
    </row>
    <row r="45" spans="1:29" ht="11.25" customHeight="1" thickTop="1" x14ac:dyDescent="0.15">
      <c r="A45" s="136"/>
      <c r="B45" s="4">
        <v>8</v>
      </c>
      <c r="C45" s="140"/>
      <c r="D45" s="144"/>
      <c r="E45" s="26"/>
      <c r="F45" s="26">
        <f>VLOOKUP(F42,女子結果1日目!$A$4:$J$86,8,FALSE)</f>
        <v>38</v>
      </c>
      <c r="G45" s="44"/>
      <c r="K45" s="60"/>
      <c r="L45" s="72"/>
      <c r="O45" s="26"/>
      <c r="P45" s="2">
        <f>VLOOKUP(P42,女子結果1日目!$A$4:$J$86,8,FALSE)</f>
        <v>63</v>
      </c>
      <c r="R45" s="138"/>
      <c r="S45" s="140"/>
      <c r="T45" s="6">
        <v>15</v>
      </c>
      <c r="U45" s="136"/>
    </row>
    <row r="46" spans="1:29" ht="11.25" customHeight="1" x14ac:dyDescent="0.15">
      <c r="D46" s="15"/>
      <c r="E46" s="26"/>
      <c r="F46" s="26"/>
      <c r="G46" s="26"/>
      <c r="L46" s="72"/>
      <c r="P46" s="26"/>
    </row>
    <row r="47" spans="1:29" ht="11.25" customHeight="1" x14ac:dyDescent="0.15">
      <c r="E47" s="114"/>
      <c r="F47" s="114"/>
      <c r="G47" s="114"/>
      <c r="H47" s="114"/>
      <c r="I47" s="156">
        <f>女子結果2日目!D25</f>
        <v>36</v>
      </c>
      <c r="J47" s="77">
        <f>女子結果2日目!E25</f>
        <v>2</v>
      </c>
      <c r="K47" s="62" t="s">
        <v>149</v>
      </c>
      <c r="L47" s="53">
        <f>女子結果2日目!G25</f>
        <v>16</v>
      </c>
      <c r="M47" s="151">
        <f>女子結果2日目!H25</f>
        <v>80</v>
      </c>
      <c r="N47" s="114"/>
      <c r="O47" s="114"/>
      <c r="P47" s="114"/>
      <c r="Q47" s="114"/>
      <c r="S47" s="7" t="str">
        <f>IF(T47="","",VLOOKUP(T47,$AC$6:$AD$10,2))</f>
        <v/>
      </c>
    </row>
    <row r="48" spans="1:29" ht="11.25" customHeight="1" x14ac:dyDescent="0.15">
      <c r="E48" s="63"/>
      <c r="F48" s="63"/>
      <c r="G48" s="135" t="str">
        <f>女子結果2日目!B25</f>
        <v>斜里・第二</v>
      </c>
      <c r="H48" s="135"/>
      <c r="I48" s="135"/>
      <c r="J48" s="78">
        <f>女子結果2日目!E26</f>
        <v>9</v>
      </c>
      <c r="K48" s="36" t="s">
        <v>149</v>
      </c>
      <c r="L48" s="54">
        <f>女子結果2日目!G26</f>
        <v>19</v>
      </c>
      <c r="M48" s="151"/>
      <c r="N48" s="135" t="str">
        <f>女子結果2日目!J25</f>
        <v>上湧別・ゆうべつ・佐呂間・潮見</v>
      </c>
      <c r="O48" s="135"/>
      <c r="P48" s="63"/>
      <c r="Q48" s="63"/>
    </row>
    <row r="49" spans="1:17" ht="11.25" customHeight="1" x14ac:dyDescent="0.15">
      <c r="E49" s="63"/>
      <c r="F49" s="63"/>
      <c r="G49" s="135"/>
      <c r="H49" s="135"/>
      <c r="I49" s="135"/>
      <c r="J49" s="78">
        <f>女子結果2日目!E27</f>
        <v>10</v>
      </c>
      <c r="K49" s="36" t="s">
        <v>149</v>
      </c>
      <c r="L49" s="54">
        <f>女子結果2日目!G27</f>
        <v>22</v>
      </c>
      <c r="M49" s="151"/>
      <c r="N49" s="135"/>
      <c r="O49" s="135"/>
      <c r="P49" s="63"/>
      <c r="Q49" s="63"/>
    </row>
    <row r="50" spans="1:17" ht="11.25" customHeight="1" x14ac:dyDescent="0.15">
      <c r="E50" s="28"/>
      <c r="F50" s="36"/>
      <c r="G50" s="135"/>
      <c r="H50" s="135"/>
      <c r="I50" s="135"/>
      <c r="J50" s="78">
        <f>女子結果2日目!E28</f>
        <v>15</v>
      </c>
      <c r="K50" s="36" t="s">
        <v>149</v>
      </c>
      <c r="L50" s="54">
        <f>女子結果2日目!G28</f>
        <v>23</v>
      </c>
      <c r="M50" s="151"/>
      <c r="N50" s="135"/>
      <c r="O50" s="135"/>
      <c r="P50" s="36"/>
      <c r="Q50" s="28"/>
    </row>
    <row r="51" spans="1:17" ht="11.25" customHeight="1" x14ac:dyDescent="0.15">
      <c r="F51" s="2"/>
      <c r="I51" s="135"/>
      <c r="J51" s="79">
        <f>女子結果2日目!E29</f>
        <v>0</v>
      </c>
      <c r="K51" s="36" t="s">
        <v>149</v>
      </c>
      <c r="L51" s="57">
        <f>女子結果2日目!G29</f>
        <v>0</v>
      </c>
      <c r="M51" s="151"/>
    </row>
    <row r="52" spans="1:17" ht="13.5" customHeight="1" thickBot="1" x14ac:dyDescent="0.2">
      <c r="K52" s="3"/>
      <c r="L52" s="3"/>
      <c r="M52" s="51"/>
      <c r="N52" s="17"/>
      <c r="O52" s="17"/>
      <c r="P52" s="1"/>
    </row>
    <row r="53" spans="1:17" ht="15" customHeight="1" thickTop="1" x14ac:dyDescent="0.15">
      <c r="A53" s="2" t="s">
        <v>60</v>
      </c>
      <c r="B53" s="5"/>
      <c r="D53" s="35" t="s">
        <v>61</v>
      </c>
      <c r="F53" s="29" t="s">
        <v>91</v>
      </c>
      <c r="G53" s="18"/>
      <c r="H53" s="18"/>
      <c r="I53" s="18"/>
      <c r="J53" s="19"/>
      <c r="M53" s="29" t="s">
        <v>92</v>
      </c>
      <c r="N53" s="18"/>
      <c r="O53" s="18"/>
      <c r="P53" s="19"/>
    </row>
    <row r="54" spans="1:17" ht="15" customHeight="1" x14ac:dyDescent="0.15">
      <c r="A54" s="2" t="s">
        <v>62</v>
      </c>
      <c r="B54" s="5"/>
      <c r="D54" s="35" t="s">
        <v>66</v>
      </c>
      <c r="F54" s="20" t="s">
        <v>3</v>
      </c>
      <c r="J54" s="21"/>
      <c r="M54" s="20" t="s">
        <v>3</v>
      </c>
      <c r="N54" s="17"/>
      <c r="O54" s="17"/>
      <c r="P54" s="21"/>
    </row>
    <row r="55" spans="1:17" ht="15" customHeight="1" x14ac:dyDescent="0.15">
      <c r="A55" s="2" t="s">
        <v>63</v>
      </c>
      <c r="B55" s="5"/>
      <c r="D55" s="35" t="s">
        <v>90</v>
      </c>
      <c r="F55" s="20" t="s">
        <v>4</v>
      </c>
      <c r="J55" s="21"/>
      <c r="M55" s="20" t="s">
        <v>4</v>
      </c>
      <c r="N55" s="17"/>
      <c r="O55" s="17"/>
      <c r="P55" s="21"/>
    </row>
    <row r="56" spans="1:17" ht="15" customHeight="1" x14ac:dyDescent="0.15">
      <c r="A56" s="2"/>
      <c r="B56" s="5"/>
      <c r="D56" s="35"/>
      <c r="F56" s="20" t="s">
        <v>5</v>
      </c>
      <c r="J56" s="21"/>
      <c r="M56" s="20" t="s">
        <v>64</v>
      </c>
      <c r="N56" s="17"/>
      <c r="O56" s="17"/>
      <c r="P56" s="21"/>
    </row>
    <row r="57" spans="1:17" ht="15" customHeight="1" thickBot="1" x14ac:dyDescent="0.2">
      <c r="A57" s="2"/>
      <c r="B57" s="5"/>
      <c r="D57" s="35"/>
      <c r="F57" s="20" t="s">
        <v>6</v>
      </c>
      <c r="J57" s="21"/>
      <c r="M57" s="22" t="s">
        <v>65</v>
      </c>
      <c r="N57" s="23"/>
      <c r="O57" s="23"/>
      <c r="P57" s="24"/>
    </row>
    <row r="58" spans="1:17" ht="15" customHeight="1" thickTop="1" x14ac:dyDescent="0.15">
      <c r="A58" s="61"/>
      <c r="D58" s="10"/>
      <c r="F58" s="20" t="s">
        <v>7</v>
      </c>
      <c r="J58" s="21"/>
      <c r="M58" s="2"/>
      <c r="N58" s="17"/>
      <c r="O58" s="17"/>
      <c r="P58" s="1"/>
    </row>
    <row r="59" spans="1:17" ht="15" customHeight="1" thickBot="1" x14ac:dyDescent="0.2">
      <c r="F59" s="22" t="s">
        <v>8</v>
      </c>
      <c r="G59" s="23"/>
      <c r="H59" s="23"/>
      <c r="I59" s="23"/>
      <c r="J59" s="24"/>
      <c r="M59" s="2"/>
      <c r="N59" s="17"/>
      <c r="O59" s="17"/>
      <c r="P59" s="1"/>
    </row>
    <row r="60" spans="1:17" ht="15" customHeight="1" thickTop="1" x14ac:dyDescent="0.15">
      <c r="E60" s="1"/>
      <c r="F60" s="16"/>
      <c r="G60" s="1"/>
      <c r="H60" s="1"/>
      <c r="I60" s="1"/>
    </row>
  </sheetData>
  <mergeCells count="89">
    <mergeCell ref="I47:I51"/>
    <mergeCell ref="M47:M51"/>
    <mergeCell ref="P31:P32"/>
    <mergeCell ref="N48:O50"/>
    <mergeCell ref="G48:H50"/>
    <mergeCell ref="P19:P20"/>
    <mergeCell ref="O36:O37"/>
    <mergeCell ref="F19:F20"/>
    <mergeCell ref="F31:F32"/>
    <mergeCell ref="I29:I33"/>
    <mergeCell ref="M29:M33"/>
    <mergeCell ref="R21:R22"/>
    <mergeCell ref="R25:R26"/>
    <mergeCell ref="R29:R30"/>
    <mergeCell ref="H24:H26"/>
    <mergeCell ref="N24:N26"/>
    <mergeCell ref="K25:K26"/>
    <mergeCell ref="K27:K28"/>
    <mergeCell ref="J21:L22"/>
    <mergeCell ref="R17:R18"/>
    <mergeCell ref="O13:O14"/>
    <mergeCell ref="D8:D9"/>
    <mergeCell ref="R6:R7"/>
    <mergeCell ref="R10:R11"/>
    <mergeCell ref="R13:R14"/>
    <mergeCell ref="A17:A18"/>
    <mergeCell ref="C17:C18"/>
    <mergeCell ref="P8:P9"/>
    <mergeCell ref="C8:C9"/>
    <mergeCell ref="D13:D14"/>
    <mergeCell ref="D10:D11"/>
    <mergeCell ref="A8:A9"/>
    <mergeCell ref="A10:A11"/>
    <mergeCell ref="C10:C11"/>
    <mergeCell ref="C13:C14"/>
    <mergeCell ref="A13:A14"/>
    <mergeCell ref="D17:D18"/>
    <mergeCell ref="G13:G14"/>
    <mergeCell ref="U6:U7"/>
    <mergeCell ref="U10:U11"/>
    <mergeCell ref="S33:S34"/>
    <mergeCell ref="U13:U14"/>
    <mergeCell ref="U17:U18"/>
    <mergeCell ref="U21:U22"/>
    <mergeCell ref="S25:S26"/>
    <mergeCell ref="U33:U34"/>
    <mergeCell ref="U25:U26"/>
    <mergeCell ref="U29:U30"/>
    <mergeCell ref="S29:S30"/>
    <mergeCell ref="S17:S18"/>
    <mergeCell ref="S6:S7"/>
    <mergeCell ref="S10:S11"/>
    <mergeCell ref="S13:S14"/>
    <mergeCell ref="S21:S22"/>
    <mergeCell ref="R33:R34"/>
    <mergeCell ref="U37:U38"/>
    <mergeCell ref="C35:C36"/>
    <mergeCell ref="U44:U45"/>
    <mergeCell ref="R40:R41"/>
    <mergeCell ref="U40:U41"/>
    <mergeCell ref="D44:D45"/>
    <mergeCell ref="C44:C45"/>
    <mergeCell ref="R44:R45"/>
    <mergeCell ref="S44:S45"/>
    <mergeCell ref="R37:R38"/>
    <mergeCell ref="S40:S41"/>
    <mergeCell ref="C40:C41"/>
    <mergeCell ref="D40:D41"/>
    <mergeCell ref="F42:F43"/>
    <mergeCell ref="P42:P43"/>
    <mergeCell ref="D33:D34"/>
    <mergeCell ref="A33:A34"/>
    <mergeCell ref="C21:C22"/>
    <mergeCell ref="C25:C26"/>
    <mergeCell ref="A25:A26"/>
    <mergeCell ref="C29:C30"/>
    <mergeCell ref="A31:A32"/>
    <mergeCell ref="C33:C34"/>
    <mergeCell ref="A21:A22"/>
    <mergeCell ref="D29:D30"/>
    <mergeCell ref="D25:D26"/>
    <mergeCell ref="D21:D22"/>
    <mergeCell ref="A29:A30"/>
    <mergeCell ref="A40:A41"/>
    <mergeCell ref="A44:A45"/>
    <mergeCell ref="A35:A36"/>
    <mergeCell ref="S37:S38"/>
    <mergeCell ref="D35:D36"/>
    <mergeCell ref="G36:G37"/>
  </mergeCells>
  <phoneticPr fontId="1"/>
  <conditionalFormatting sqref="C1:C5 S1:S13 C8:C35 S23:S1048576 C39:C49">
    <cfRule type="cellIs" dxfId="15" priority="35" stopIfTrue="1" operator="equal">
      <formula>$AD$6</formula>
    </cfRule>
    <cfRule type="cellIs" dxfId="14" priority="36" stopIfTrue="1" operator="equal">
      <formula>$AD$7</formula>
    </cfRule>
    <cfRule type="cellIs" dxfId="13" priority="37" stopIfTrue="1" operator="equal">
      <formula>$AD$8</formula>
    </cfRule>
  </conditionalFormatting>
  <conditionalFormatting sqref="C51 C61:C65538">
    <cfRule type="cellIs" dxfId="12" priority="16" stopIfTrue="1" operator="equal">
      <formula>$AD$9</formula>
    </cfRule>
  </conditionalFormatting>
  <conditionalFormatting sqref="C51">
    <cfRule type="cellIs" dxfId="11" priority="14" stopIfTrue="1" operator="equal">
      <formula>$AD$6</formula>
    </cfRule>
    <cfRule type="cellIs" dxfId="10" priority="15" stopIfTrue="1" operator="equal">
      <formula>$AD$7</formula>
    </cfRule>
  </conditionalFormatting>
  <conditionalFormatting sqref="C53:C59">
    <cfRule type="cellIs" dxfId="9" priority="3" stopIfTrue="1" operator="equal">
      <formula>$AD$9</formula>
    </cfRule>
  </conditionalFormatting>
  <conditionalFormatting sqref="C53:C65538">
    <cfRule type="cellIs" dxfId="8" priority="1" stopIfTrue="1" operator="equal">
      <formula>$AD$6</formula>
    </cfRule>
    <cfRule type="cellIs" dxfId="7" priority="2" stopIfTrue="1" operator="equal">
      <formula>$AD$7</formula>
    </cfRule>
  </conditionalFormatting>
  <conditionalFormatting sqref="C60">
    <cfRule type="cellIs" dxfId="6" priority="13" stopIfTrue="1" operator="equal">
      <formula>$AD$8</formula>
    </cfRule>
  </conditionalFormatting>
  <conditionalFormatting sqref="S15:S17">
    <cfRule type="cellIs" dxfId="5" priority="44" stopIfTrue="1" operator="equal">
      <formula>$AD$6</formula>
    </cfRule>
    <cfRule type="cellIs" dxfId="4" priority="45" stopIfTrue="1" operator="equal">
      <formula>$AD$7</formula>
    </cfRule>
    <cfRule type="cellIs" dxfId="3" priority="46" stopIfTrue="1" operator="equal">
      <formula>$AD$8</formula>
    </cfRule>
  </conditionalFormatting>
  <conditionalFormatting sqref="S19:S21">
    <cfRule type="cellIs" dxfId="2" priority="29" stopIfTrue="1" operator="equal">
      <formula>$AD$6</formula>
    </cfRule>
    <cfRule type="cellIs" dxfId="1" priority="30" stopIfTrue="1" operator="equal">
      <formula>$AD$7</formula>
    </cfRule>
    <cfRule type="cellIs" dxfId="0" priority="31" stopIfTrue="1" operator="equal">
      <formula>$AD$9</formula>
    </cfRule>
  </conditionalFormatting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5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男子結果1日目</vt:lpstr>
      <vt:lpstr>女子結果1日目</vt:lpstr>
      <vt:lpstr>男子結果2日目</vt:lpstr>
      <vt:lpstr>女子結果2日目</vt:lpstr>
      <vt:lpstr>男子勝ち上がり</vt:lpstr>
      <vt:lpstr>女子勝ち上がり</vt:lpstr>
      <vt:lpstr>女子結果1日目!Print_Area</vt:lpstr>
      <vt:lpstr>女子結果2日目!Print_Area</vt:lpstr>
      <vt:lpstr>女子勝ち上がり!Print_Area</vt:lpstr>
      <vt:lpstr>男子結果1日目!Print_Area</vt:lpstr>
      <vt:lpstr>男子結果2日目!Print_Area</vt:lpstr>
      <vt:lpstr>男子勝ち上がり!Print_Area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teuser12</dc:creator>
  <cp:lastModifiedBy>kitamijrbasketball@outlook.jp</cp:lastModifiedBy>
  <cp:lastPrinted>2025-11-16T09:29:28Z</cp:lastPrinted>
  <dcterms:created xsi:type="dcterms:W3CDTF">2000-06-11T05:06:22Z</dcterms:created>
  <dcterms:modified xsi:type="dcterms:W3CDTF">2025-11-16T09:29:45Z</dcterms:modified>
</cp:coreProperties>
</file>